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6200" windowHeight="14100" activeTab="0"/>
  </bookViews>
  <sheets>
    <sheet name="Grunion'77 Stats 2004" sheetId="1" r:id="rId1"/>
  </sheets>
  <definedNames>
    <definedName name="ACwvu.leftcol." localSheetId="0" hidden="1">'Grunion''77 Stats 2004'!$A:$A</definedName>
    <definedName name="Cwvu.leftcol." localSheetId="0" hidden="1">'Grunion''77 Stats 2004'!$143:$143,'Grunion''77 Stats 2004'!$188:$188,'Grunion''77 Stats 2004'!$218:$218,'Grunion''77 Stats 2004'!$248:$248,'Grunion''77 Stats 2004'!$278:$278,'Grunion''77 Stats 2004'!$308:$308,'Grunion''77 Stats 2004'!$338:$338,'Grunion''77 Stats 2004'!$368:$368,'Grunion''77 Stats 2004'!$383:$383,'Grunion''77 Stats 2004'!$398:$404,'Grunion''77 Stats 2004'!$412:$413</definedName>
    <definedName name="_xlnm.Print_Area" localSheetId="0">'Grunion''77 Stats 2004'!$A$2:$U$43</definedName>
    <definedName name="Swvu.leftcol." localSheetId="0" hidden="1">'Grunion''77 Stats 2004'!$A:$A</definedName>
    <definedName name="wvu.leftcol." localSheetId="0" hidden="1">{TRUE,TRUE,1,1,640,363,FALSE,TRUE,TRUE,TRUE,0,1,#N/A,10,#N/A,12.35135135135135,16.115384615384617,1,FALSE,FALSE,3,TRUE,1,FALSE,100,"Swvu.leftcol.","ACwvu.leftcol.",#N/A,FALSE,FALSE,1,0.5,1,0.5,2,"&amp;R&amp;""Times""&amp;I&amp;F
&amp;9(printed &amp;D)","Page &amp;P",TRUE,FALSE,FALSE,TRUE,1,69,#N/A,#N/A,"=R1C1:R324C21",FALSE,#N/A,"Cwvu.leftcol.",FALSE,FALSE,FALSE,1,-4,-4,FALSE,FALSE,TRUE,TRUE,TRUE}</definedName>
    <definedName name="Z_4F050680_29C2_11D3_B498_B1931C6E3FB3_.wvu.PrintArea" localSheetId="0" hidden="1">'Grunion''77 Stats 2004'!$A$1:$U$404</definedName>
    <definedName name="Z_4F050680_29C2_11D3_B498_B1931C6E3FB3_.wvu.Rows" localSheetId="0" hidden="1">'Grunion''77 Stats 2004'!$143:$143,'Grunion''77 Stats 2004'!$188:$188,'Grunion''77 Stats 2004'!$218:$218,'Grunion''77 Stats 2004'!$248:$248,'Grunion''77 Stats 2004'!$278:$278,'Grunion''77 Stats 2004'!$308:$308,'Grunion''77 Stats 2004'!$338:$338,'Grunion''77 Stats 2004'!$368:$368,'Grunion''77 Stats 2004'!$383:$383,'Grunion''77 Stats 2004'!$398:$404,'Grunion''77 Stats 2004'!$412:$413</definedName>
  </definedNames>
  <calcPr fullCalcOnLoad="1"/>
</workbook>
</file>

<file path=xl/sharedStrings.xml><?xml version="1.0" encoding="utf-8"?>
<sst xmlns="http://schemas.openxmlformats.org/spreadsheetml/2006/main" count="440" uniqueCount="88">
  <si>
    <t>BATTING AVE.</t>
  </si>
  <si>
    <t>SLUGGING AVE.</t>
  </si>
  <si>
    <t>ON-BASE AVE.</t>
  </si>
  <si>
    <t>At Bats</t>
  </si>
  <si>
    <t>Runs</t>
  </si>
  <si>
    <t>Hits</t>
  </si>
  <si>
    <t>RBI's</t>
  </si>
  <si>
    <t>Doubles</t>
  </si>
  <si>
    <t>Triples</t>
  </si>
  <si>
    <t>Home Runs</t>
  </si>
  <si>
    <t>Walks</t>
  </si>
  <si>
    <t>Bases on Error</t>
  </si>
  <si>
    <t>Sac. Flies</t>
  </si>
  <si>
    <t>K's</t>
  </si>
  <si>
    <t>TEAM TOTALS</t>
  </si>
  <si>
    <t>Playoffs</t>
  </si>
  <si>
    <t>REGULAR SEASON RECORD:</t>
  </si>
  <si>
    <t xml:space="preserve"> </t>
  </si>
  <si>
    <t>STARS of GAME:</t>
  </si>
  <si>
    <t>AB's</t>
  </si>
  <si>
    <t>RUNs</t>
  </si>
  <si>
    <t>HITs</t>
  </si>
  <si>
    <t>Other</t>
  </si>
  <si>
    <t>#1</t>
  </si>
  <si>
    <t>#3</t>
  </si>
  <si>
    <t>SEASON</t>
  </si>
  <si>
    <t xml:space="preserve"> PER GAME TEAM TOTALS</t>
  </si>
  <si>
    <t>B.A.</t>
  </si>
  <si>
    <t>S.A.</t>
  </si>
  <si>
    <t>O.B.A.</t>
  </si>
  <si>
    <t>BOE's</t>
  </si>
  <si>
    <t>GROFF</t>
  </si>
  <si>
    <t>HART</t>
  </si>
  <si>
    <t>HYDE</t>
  </si>
  <si>
    <t>LANG</t>
  </si>
  <si>
    <t>MAKI</t>
  </si>
  <si>
    <t>POINTER</t>
  </si>
  <si>
    <t>RODILITZ</t>
  </si>
  <si>
    <t>ç</t>
  </si>
  <si>
    <t>WALTERS</t>
  </si>
  <si>
    <t>(MINIMUM 2 PLATE APPEARANCEs PER GAME the team has played to be considered for TEAM-LEADING averages as indicated by highlighting)</t>
  </si>
  <si>
    <t>GUERNSEY</t>
  </si>
  <si>
    <t>#2</t>
  </si>
  <si>
    <t>DIVISH</t>
  </si>
  <si>
    <t>GAYER</t>
  </si>
  <si>
    <t>HENNIG</t>
  </si>
  <si>
    <t>BOGER</t>
  </si>
  <si>
    <t>CHIN</t>
  </si>
  <si>
    <t>LOST          9-13</t>
  </si>
  <si>
    <t>WON          17-2</t>
  </si>
  <si>
    <t>KRAUS</t>
  </si>
  <si>
    <t>W</t>
  </si>
  <si>
    <t>WON          24-11</t>
  </si>
  <si>
    <t>LOST          11-16</t>
  </si>
  <si>
    <t>WON          26-15</t>
  </si>
  <si>
    <t>WON          20-8</t>
  </si>
  <si>
    <t>LOST          10-16</t>
  </si>
  <si>
    <t>WON          31-17</t>
  </si>
  <si>
    <t>LOST          14-27</t>
  </si>
  <si>
    <t>WON          25-8</t>
  </si>
  <si>
    <t>LOST          17-8</t>
  </si>
  <si>
    <t>Franzen</t>
  </si>
  <si>
    <t>WON         15-13</t>
  </si>
  <si>
    <t>WON          16-13</t>
  </si>
  <si>
    <t>2 SFs</t>
  </si>
  <si>
    <t>What a Comeback!  Tom coulda had an 0-fer and won a Star !</t>
  </si>
  <si>
    <t>#4</t>
  </si>
  <si>
    <t>W,K</t>
  </si>
  <si>
    <t>Pitched for The Cycle !  (struck out batters swinging, taking, &amp; on fouls; K'd himself)</t>
  </si>
  <si>
    <t>Not mediocre, &amp; a Home Run always gets a Star</t>
  </si>
  <si>
    <t>These 2 carried us to Win with 62.5% of the teams RBIs on a fairly mediocre night for most others</t>
  </si>
  <si>
    <r>
      <t xml:space="preserve">WON      </t>
    </r>
    <r>
      <rPr>
        <sz val="10"/>
        <rFont val="Times"/>
        <family val="0"/>
      </rPr>
      <t xml:space="preserve">  (forfeit)</t>
    </r>
  </si>
  <si>
    <t>WON          5-10</t>
  </si>
  <si>
    <r>
      <t xml:space="preserve">THRU         </t>
    </r>
    <r>
      <rPr>
        <b/>
        <u val="single"/>
        <sz val="14"/>
        <rFont val="Times"/>
        <family val="0"/>
      </rPr>
      <t>5-August</t>
    </r>
  </si>
  <si>
    <r>
      <t xml:space="preserve">10-5       </t>
    </r>
    <r>
      <rPr>
        <b/>
        <i/>
        <sz val="10"/>
        <rFont val="Times"/>
        <family val="0"/>
      </rPr>
      <t>(1st Place)</t>
    </r>
  </si>
  <si>
    <t>#5</t>
  </si>
  <si>
    <t>Injury</t>
  </si>
  <si>
    <t>Sacrificed collar bone for the team !</t>
  </si>
  <si>
    <t>2 games too early for this Great Finish</t>
  </si>
  <si>
    <t>4-for-4 and exactly 1 RBI per At-Bat must be a Team First !</t>
  </si>
  <si>
    <t>2W</t>
  </si>
  <si>
    <t>Love those all solid diamonds in scorebook</t>
  </si>
  <si>
    <t>Like I said before, a Tater gets a Star</t>
  </si>
  <si>
    <t>WON          15-9</t>
  </si>
  <si>
    <t>LOST          16-18</t>
  </si>
  <si>
    <t>o</t>
  </si>
  <si>
    <t>Misc. (Eric?, Lang)</t>
  </si>
  <si>
    <r>
      <t xml:space="preserve">Grunion'77  Stats:  Summer 2004 </t>
    </r>
    <r>
      <rPr>
        <b/>
        <i/>
        <u val="single"/>
        <sz val="36"/>
        <rFont val="Arial"/>
        <family val="0"/>
      </rPr>
      <t>-- Final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</si>
</sst>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0"/>
      <name val="Times"/>
      <family val="0"/>
    </font>
    <font>
      <sz val="10"/>
      <name val="Times"/>
      <family val="0"/>
    </font>
    <font>
      <u val="single"/>
      <sz val="10"/>
      <name val="Times"/>
      <family val="0"/>
    </font>
    <font>
      <u val="single"/>
      <sz val="9"/>
      <name val="Times"/>
      <family val="0"/>
    </font>
    <font>
      <b/>
      <sz val="10"/>
      <name val="Times"/>
      <family val="0"/>
    </font>
    <font>
      <b/>
      <i/>
      <sz val="12"/>
      <name val="Times"/>
      <family val="0"/>
    </font>
    <font>
      <b/>
      <i/>
      <sz val="14"/>
      <name val="Times"/>
      <family val="0"/>
    </font>
    <font>
      <b/>
      <sz val="12"/>
      <name val="Times"/>
      <family val="0"/>
    </font>
    <font>
      <sz val="9"/>
      <name val="Times"/>
      <family val="0"/>
    </font>
    <font>
      <b/>
      <sz val="18"/>
      <name val="Times"/>
      <family val="0"/>
    </font>
    <font>
      <b/>
      <i/>
      <sz val="24"/>
      <name val="Times"/>
      <family val="0"/>
    </font>
    <font>
      <b/>
      <sz val="24"/>
      <name val="Times"/>
      <family val="0"/>
    </font>
    <font>
      <b/>
      <u val="single"/>
      <sz val="9"/>
      <name val="Times"/>
      <family val="0"/>
    </font>
    <font>
      <b/>
      <sz val="14"/>
      <name val="Times"/>
      <family val="0"/>
    </font>
    <font>
      <b/>
      <i/>
      <sz val="18"/>
      <name val="Times"/>
      <family val="0"/>
    </font>
    <font>
      <b/>
      <i/>
      <sz val="9"/>
      <name val="Times"/>
      <family val="0"/>
    </font>
    <font>
      <b/>
      <i/>
      <sz val="10"/>
      <name val="Times"/>
      <family val="0"/>
    </font>
    <font>
      <b/>
      <sz val="9"/>
      <name val="Times"/>
      <family val="0"/>
    </font>
    <font>
      <sz val="14"/>
      <name val="Times"/>
      <family val="0"/>
    </font>
    <font>
      <sz val="14"/>
      <name val="Geneva"/>
      <family val="0"/>
    </font>
    <font>
      <sz val="18"/>
      <name val="Times"/>
      <family val="0"/>
    </font>
    <font>
      <sz val="12"/>
      <name val="Geneva"/>
      <family val="0"/>
    </font>
    <font>
      <sz val="12"/>
      <name val="Times"/>
      <family val="0"/>
    </font>
    <font>
      <b/>
      <i/>
      <sz val="16"/>
      <name val="Times"/>
      <family val="0"/>
    </font>
    <font>
      <sz val="16"/>
      <name val="Times"/>
      <family val="0"/>
    </font>
    <font>
      <i/>
      <sz val="18"/>
      <name val="Times"/>
      <family val="0"/>
    </font>
    <font>
      <b/>
      <i/>
      <sz val="16"/>
      <name val="Geneva"/>
      <family val="0"/>
    </font>
    <font>
      <i/>
      <sz val="9"/>
      <name val="Times"/>
      <family val="0"/>
    </font>
    <font>
      <i/>
      <u val="single"/>
      <sz val="28"/>
      <name val="Times"/>
      <family val="0"/>
    </font>
    <font>
      <i/>
      <sz val="28"/>
      <name val="Times"/>
      <family val="0"/>
    </font>
    <font>
      <i/>
      <sz val="28"/>
      <name val="Geneva"/>
      <family val="0"/>
    </font>
    <font>
      <b/>
      <i/>
      <sz val="28"/>
      <name val="Times"/>
      <family val="0"/>
    </font>
    <font>
      <i/>
      <sz val="12"/>
      <name val="Times"/>
      <family val="0"/>
    </font>
    <font>
      <i/>
      <sz val="16"/>
      <name val="Times"/>
      <family val="0"/>
    </font>
    <font>
      <i/>
      <sz val="18"/>
      <name val="Geneva"/>
      <family val="0"/>
    </font>
    <font>
      <b/>
      <sz val="11"/>
      <name val="Times"/>
      <family val="0"/>
    </font>
    <font>
      <sz val="8"/>
      <name val="Times"/>
      <family val="0"/>
    </font>
    <font>
      <b/>
      <sz val="16"/>
      <name val="Times"/>
      <family val="0"/>
    </font>
    <font>
      <i/>
      <sz val="16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8"/>
      <name val="Times"/>
      <family val="0"/>
    </font>
    <font>
      <b/>
      <u val="single"/>
      <sz val="36"/>
      <name val="Arial"/>
      <family val="2"/>
    </font>
    <font>
      <b/>
      <sz val="10"/>
      <color indexed="9"/>
      <name val="Times"/>
      <family val="0"/>
    </font>
    <font>
      <b/>
      <sz val="18"/>
      <color indexed="9"/>
      <name val="Times"/>
      <family val="0"/>
    </font>
    <font>
      <sz val="10"/>
      <color indexed="9"/>
      <name val="Times"/>
      <family val="0"/>
    </font>
    <font>
      <b/>
      <sz val="14"/>
      <name val="Geneva"/>
      <family val="0"/>
    </font>
    <font>
      <sz val="18"/>
      <color indexed="10"/>
      <name val="Geneva"/>
      <family val="0"/>
    </font>
    <font>
      <i/>
      <sz val="18"/>
      <color indexed="10"/>
      <name val="Times"/>
      <family val="0"/>
    </font>
    <font>
      <b/>
      <i/>
      <sz val="20"/>
      <name val="Times"/>
      <family val="0"/>
    </font>
    <font>
      <sz val="18"/>
      <name val="Geneva"/>
      <family val="0"/>
    </font>
    <font>
      <b/>
      <i/>
      <sz val="18"/>
      <name val="Geneva"/>
      <family val="0"/>
    </font>
    <font>
      <b/>
      <u val="single"/>
      <sz val="14"/>
      <name val="Times"/>
      <family val="0"/>
    </font>
    <font>
      <b/>
      <sz val="14"/>
      <color indexed="9"/>
      <name val="Times"/>
      <family val="0"/>
    </font>
    <font>
      <b/>
      <i/>
      <u val="single"/>
      <sz val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6" fontId="12" fillId="0" borderId="0" xfId="0" applyNumberFormat="1" applyFont="1" applyAlignment="1">
      <alignment horizontal="center"/>
    </xf>
    <xf numFmtId="16" fontId="12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 horizontal="center" wrapText="1"/>
    </xf>
    <xf numFmtId="0" fontId="10" fillId="0" borderId="0" xfId="0" applyFont="1" applyAlignment="1" quotePrefix="1">
      <alignment horizontal="left" vertical="center"/>
    </xf>
    <xf numFmtId="0" fontId="18" fillId="0" borderId="0" xfId="0" applyFont="1" applyAlignment="1">
      <alignment horizontal="left" vertical="center"/>
    </xf>
    <xf numFmtId="16" fontId="13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6" fontId="18" fillId="0" borderId="0" xfId="0" applyNumberFormat="1" applyFont="1" applyAlignment="1" quotePrefix="1">
      <alignment horizontal="center" wrapText="1"/>
    </xf>
    <xf numFmtId="0" fontId="9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7" fillId="0" borderId="1" xfId="0" applyFont="1" applyBorder="1" applyAlignment="1">
      <alignment horizontal="right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16" fontId="10" fillId="0" borderId="0" xfId="0" applyNumberFormat="1" applyFont="1" applyBorder="1" applyAlignment="1">
      <alignment horizontal="centerContinuous"/>
    </xf>
    <xf numFmtId="16" fontId="12" fillId="0" borderId="0" xfId="0" applyNumberFormat="1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2" fontId="26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" wrapText="1"/>
    </xf>
    <xf numFmtId="0" fontId="31" fillId="0" borderId="0" xfId="0" applyNumberFormat="1" applyFont="1" applyBorder="1" applyAlignment="1">
      <alignment horizontal="center" wrapText="1"/>
    </xf>
    <xf numFmtId="16" fontId="10" fillId="0" borderId="1" xfId="0" applyNumberFormat="1" applyFont="1" applyBorder="1" applyAlignment="1">
      <alignment horizontal="left"/>
    </xf>
    <xf numFmtId="16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172" fontId="17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" fontId="41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6" fillId="0" borderId="1" xfId="0" applyFont="1" applyFill="1" applyBorder="1" applyAlignment="1">
      <alignment/>
    </xf>
    <xf numFmtId="172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2" fontId="41" fillId="0" borderId="1" xfId="0" applyNumberFormat="1" applyFont="1" applyFill="1" applyBorder="1" applyAlignment="1">
      <alignment horizontal="center" vertical="center"/>
    </xf>
    <xf numFmtId="172" fontId="41" fillId="0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48" fillId="3" borderId="1" xfId="0" applyFont="1" applyFill="1" applyBorder="1" applyAlignment="1">
      <alignment horizontal="center" vertical="center"/>
    </xf>
    <xf numFmtId="172" fontId="48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2" fontId="26" fillId="0" borderId="0" xfId="0" applyNumberFormat="1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72" fontId="45" fillId="0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72" fontId="48" fillId="3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" fontId="10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/>
    </xf>
    <xf numFmtId="172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0" xfId="0" applyFont="1" applyAlignment="1">
      <alignment horizontal="center" vertical="center"/>
    </xf>
    <xf numFmtId="16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5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29" fillId="5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9" fontId="52" fillId="0" borderId="0" xfId="2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30" fillId="0" borderId="0" xfId="0" applyFont="1" applyAlignment="1">
      <alignment vertical="center" wrapText="1"/>
    </xf>
    <xf numFmtId="172" fontId="13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57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420"/>
  <sheetViews>
    <sheetView tabSelected="1" workbookViewId="0" topLeftCell="A1">
      <pane xSplit="4" topLeftCell="E2049" activePane="topRight" state="frozen"/>
      <selection pane="topLeft" activeCell="A1" sqref="A1"/>
      <selection pane="topRight" activeCell="B3" sqref="B3:O3"/>
    </sheetView>
  </sheetViews>
  <sheetFormatPr defaultColWidth="11.00390625" defaultRowHeight="12.75"/>
  <cols>
    <col min="1" max="1" width="16.625" style="1" customWidth="1"/>
    <col min="2" max="2" width="14.00390625" style="2" customWidth="1"/>
    <col min="3" max="3" width="13.875" style="2" customWidth="1"/>
    <col min="4" max="4" width="15.25390625" style="2" customWidth="1"/>
    <col min="5" max="5" width="7.875" style="2" customWidth="1"/>
    <col min="6" max="6" width="8.25390625" style="2" customWidth="1"/>
    <col min="7" max="7" width="9.25390625" style="2" customWidth="1"/>
    <col min="8" max="8" width="8.125" style="2" customWidth="1"/>
    <col min="9" max="9" width="9.75390625" style="2" customWidth="1"/>
    <col min="10" max="10" width="7.75390625" style="2" bestFit="1" customWidth="1"/>
    <col min="11" max="11" width="8.875" style="2" customWidth="1"/>
    <col min="12" max="12" width="8.25390625" style="2" customWidth="1"/>
    <col min="13" max="13" width="9.00390625" style="2" customWidth="1"/>
    <col min="14" max="14" width="8.25390625" style="2" customWidth="1"/>
    <col min="15" max="15" width="8.75390625" style="2" customWidth="1"/>
    <col min="16" max="16" width="7.875" style="13" customWidth="1"/>
    <col min="17" max="17" width="8.75390625" style="13" customWidth="1"/>
    <col min="18" max="18" width="8.875" style="13" customWidth="1"/>
    <col min="19" max="19" width="7.875" style="13" customWidth="1"/>
    <col min="20" max="20" width="8.125" style="13" customWidth="1"/>
    <col min="21" max="21" width="7.00390625" style="13" customWidth="1"/>
    <col min="22" max="22" width="6.00390625" style="13" customWidth="1"/>
    <col min="23" max="23" width="6.25390625" style="13" customWidth="1"/>
    <col min="24" max="24" width="4.125" style="13" customWidth="1"/>
    <col min="25" max="25" width="4.25390625" style="13" customWidth="1"/>
    <col min="26" max="16384" width="10.75390625" style="1" customWidth="1"/>
  </cols>
  <sheetData>
    <row r="2" spans="1:25" s="83" customFormat="1" ht="42.75" customHeight="1">
      <c r="A2" s="77"/>
      <c r="B2" s="113" t="s">
        <v>87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1"/>
      <c r="Q2" s="82"/>
      <c r="R2" s="82"/>
      <c r="S2" s="82"/>
      <c r="T2" s="82"/>
      <c r="U2" s="82"/>
      <c r="V2" s="82"/>
      <c r="W2" s="82"/>
      <c r="X2" s="82"/>
      <c r="Y2" s="82"/>
    </row>
    <row r="3" spans="2:29" ht="48" customHeight="1">
      <c r="B3" s="157" t="s">
        <v>40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44"/>
      <c r="Q3" s="144"/>
      <c r="R3" s="144"/>
      <c r="S3" s="144"/>
      <c r="T3" s="46"/>
      <c r="U3" s="46"/>
      <c r="V3" s="46"/>
      <c r="W3" s="46"/>
      <c r="X3" s="46"/>
      <c r="Y3" s="46"/>
      <c r="Z3" s="47"/>
      <c r="AA3" s="47"/>
      <c r="AB3" s="47"/>
      <c r="AC3" s="47"/>
    </row>
    <row r="4" spans="2:25" s="33" customFormat="1" ht="37.5" customHeight="1">
      <c r="B4" s="40" t="s">
        <v>0</v>
      </c>
      <c r="C4" s="62" t="s">
        <v>1</v>
      </c>
      <c r="D4" s="40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2" t="s">
        <v>9</v>
      </c>
      <c r="L4" s="41" t="s">
        <v>10</v>
      </c>
      <c r="M4" s="43" t="s">
        <v>11</v>
      </c>
      <c r="N4" s="42" t="s">
        <v>12</v>
      </c>
      <c r="O4" s="42" t="s">
        <v>13</v>
      </c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27" customFormat="1" ht="18.75">
      <c r="A5" s="135" t="str">
        <f>A70</f>
        <v>BOGER</v>
      </c>
      <c r="B5" s="128">
        <f>B70</f>
        <v>0.4583333333333333</v>
      </c>
      <c r="C5" s="128">
        <f>C70</f>
        <v>0.5</v>
      </c>
      <c r="D5" s="128">
        <f>D70</f>
        <v>0.6129032258064516</v>
      </c>
      <c r="E5" s="95">
        <f>B71</f>
        <v>24</v>
      </c>
      <c r="F5" s="95">
        <f>B72</f>
        <v>10</v>
      </c>
      <c r="G5" s="95">
        <f>B72</f>
        <v>10</v>
      </c>
      <c r="H5" s="95">
        <f>B74</f>
        <v>5</v>
      </c>
      <c r="I5" s="95">
        <f>B75</f>
        <v>1</v>
      </c>
      <c r="J5" s="95">
        <f>B76</f>
        <v>0</v>
      </c>
      <c r="K5" s="95">
        <f>B77</f>
        <v>0</v>
      </c>
      <c r="L5" s="112">
        <f>B78</f>
        <v>7</v>
      </c>
      <c r="M5" s="95">
        <f>B79</f>
        <v>1</v>
      </c>
      <c r="N5" s="125">
        <f>B80</f>
        <v>3</v>
      </c>
      <c r="O5" s="131">
        <f>B81</f>
        <v>1</v>
      </c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47" customFormat="1" ht="18" customHeight="1">
      <c r="A6" s="74" t="str">
        <f>A85</f>
        <v>CHIN</v>
      </c>
      <c r="B6" s="93">
        <f>B85</f>
        <v>0.46153846153846156</v>
      </c>
      <c r="C6" s="105">
        <f>C85</f>
        <v>0.717948717948718</v>
      </c>
      <c r="D6" s="93">
        <f>D85</f>
        <v>0.5121951219512195</v>
      </c>
      <c r="E6" s="119">
        <f>B86</f>
        <v>39</v>
      </c>
      <c r="F6" s="95">
        <f>B87</f>
        <v>13</v>
      </c>
      <c r="G6" s="95">
        <f>B88</f>
        <v>18</v>
      </c>
      <c r="H6" s="95">
        <f>B89</f>
        <v>14</v>
      </c>
      <c r="I6" s="95">
        <f>B90</f>
        <v>1</v>
      </c>
      <c r="J6" s="95">
        <f>B91</f>
        <v>0</v>
      </c>
      <c r="K6" s="129">
        <f>B92</f>
        <v>3</v>
      </c>
      <c r="L6" s="95">
        <f>B93</f>
        <v>2</v>
      </c>
      <c r="M6" s="95">
        <f>B94</f>
        <v>1</v>
      </c>
      <c r="N6" s="95">
        <f>B95</f>
        <v>0</v>
      </c>
      <c r="O6" s="168">
        <f>B96</f>
        <v>1</v>
      </c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98" customFormat="1" ht="18" customHeight="1" hidden="1">
      <c r="A7" s="96">
        <f>A100</f>
        <v>0</v>
      </c>
      <c r="B7" s="93" t="e">
        <f>B100</f>
        <v>#DIV/0!</v>
      </c>
      <c r="C7" s="93" t="e">
        <f>C100</f>
        <v>#DIV/0!</v>
      </c>
      <c r="D7" s="93" t="e">
        <f>D100</f>
        <v>#DIV/0!</v>
      </c>
      <c r="E7" s="95">
        <f>B101</f>
        <v>0</v>
      </c>
      <c r="F7" s="95">
        <f>B102</f>
        <v>0</v>
      </c>
      <c r="G7" s="95">
        <f>B103</f>
        <v>0</v>
      </c>
      <c r="H7" s="95">
        <f>B104</f>
        <v>0</v>
      </c>
      <c r="I7" s="95">
        <f>B105</f>
        <v>0</v>
      </c>
      <c r="J7" s="95">
        <f>B106</f>
        <v>0</v>
      </c>
      <c r="K7" s="95">
        <f>B107</f>
        <v>0</v>
      </c>
      <c r="L7" s="95">
        <f>B108</f>
        <v>0</v>
      </c>
      <c r="M7" s="95">
        <f>B109</f>
        <v>0</v>
      </c>
      <c r="N7" s="95">
        <f>B110</f>
        <v>0</v>
      </c>
      <c r="O7" s="95">
        <f>B111</f>
        <v>0</v>
      </c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s="47" customFormat="1" ht="18" customHeight="1">
      <c r="A8" s="74" t="str">
        <f>A115</f>
        <v>DIVISH</v>
      </c>
      <c r="B8" s="93">
        <f>B115</f>
        <v>0.4418604651162791</v>
      </c>
      <c r="C8" s="93">
        <f>C115</f>
        <v>0.4883720930232558</v>
      </c>
      <c r="D8" s="93">
        <f>D115</f>
        <v>0.5818181818181818</v>
      </c>
      <c r="E8" s="119">
        <f>B116</f>
        <v>43</v>
      </c>
      <c r="F8" s="95">
        <f>B117</f>
        <v>17</v>
      </c>
      <c r="G8" s="95">
        <f>B118</f>
        <v>19</v>
      </c>
      <c r="H8" s="95">
        <f>B119</f>
        <v>7</v>
      </c>
      <c r="I8" s="95">
        <f>B120</f>
        <v>0</v>
      </c>
      <c r="J8" s="129">
        <f>B121</f>
        <v>1</v>
      </c>
      <c r="K8" s="95">
        <f>B122</f>
        <v>0</v>
      </c>
      <c r="L8" s="129">
        <f>B123</f>
        <v>12</v>
      </c>
      <c r="M8" s="95">
        <f>B124</f>
        <v>1</v>
      </c>
      <c r="N8" s="95">
        <f>B125</f>
        <v>0</v>
      </c>
      <c r="O8" s="166">
        <f>B126</f>
        <v>2</v>
      </c>
      <c r="P8" s="46"/>
      <c r="Q8" s="46"/>
      <c r="R8" s="46"/>
      <c r="S8" s="134"/>
      <c r="T8" s="46"/>
      <c r="U8" s="46"/>
      <c r="V8" s="46"/>
      <c r="W8" s="46"/>
      <c r="X8" s="46"/>
      <c r="Y8" s="46"/>
    </row>
    <row r="9" spans="1:25" s="47" customFormat="1" ht="18" customHeight="1">
      <c r="A9" s="74" t="str">
        <f>A130</f>
        <v>GAYER</v>
      </c>
      <c r="B9" s="93">
        <f>B130</f>
        <v>0.3333333333333333</v>
      </c>
      <c r="C9" s="93">
        <f>C130</f>
        <v>0.5333333333333333</v>
      </c>
      <c r="D9" s="143">
        <f>D130</f>
        <v>0.6111111111111112</v>
      </c>
      <c r="E9" s="95">
        <f>B131</f>
        <v>15</v>
      </c>
      <c r="F9" s="130">
        <f>B132</f>
        <v>6</v>
      </c>
      <c r="G9" s="95">
        <f>B133</f>
        <v>5</v>
      </c>
      <c r="H9" s="95">
        <f>B134</f>
        <v>2</v>
      </c>
      <c r="I9" s="95">
        <f>B135</f>
        <v>0</v>
      </c>
      <c r="J9" s="95">
        <f>B136</f>
        <v>0</v>
      </c>
      <c r="K9" s="112">
        <f>B137</f>
        <v>1</v>
      </c>
      <c r="L9" s="130">
        <f>B138</f>
        <v>3</v>
      </c>
      <c r="M9" s="129">
        <f>B139</f>
        <v>3</v>
      </c>
      <c r="N9" s="95">
        <f>B140</f>
        <v>0</v>
      </c>
      <c r="O9" s="95">
        <f>B141</f>
        <v>0</v>
      </c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47" customFormat="1" ht="18.75">
      <c r="A10" s="74" t="str">
        <f>A145</f>
        <v>GROFF</v>
      </c>
      <c r="B10" s="105">
        <f>B145</f>
        <v>0.5370370370370371</v>
      </c>
      <c r="C10" s="93">
        <f>C145</f>
        <v>0.6296296296296297</v>
      </c>
      <c r="D10" s="143">
        <f>D145</f>
        <v>0.5535714285714286</v>
      </c>
      <c r="E10" s="125">
        <f>B146</f>
        <v>54</v>
      </c>
      <c r="F10" s="95">
        <f>B147</f>
        <v>17</v>
      </c>
      <c r="G10" s="129">
        <f>B148</f>
        <v>29</v>
      </c>
      <c r="H10" s="95">
        <f>B149</f>
        <v>15</v>
      </c>
      <c r="I10" s="112">
        <f>B150</f>
        <v>2</v>
      </c>
      <c r="J10" s="95">
        <f>B151</f>
        <v>0</v>
      </c>
      <c r="K10" s="112">
        <f>B152</f>
        <v>1</v>
      </c>
      <c r="L10" s="95">
        <f>B153</f>
        <v>2</v>
      </c>
      <c r="M10" s="95">
        <f>B154</f>
        <v>0</v>
      </c>
      <c r="N10" s="95">
        <f>B155</f>
        <v>0</v>
      </c>
      <c r="O10" s="131">
        <f>B156</f>
        <v>1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47" customFormat="1" ht="23.25" customHeight="1">
      <c r="A11" s="74" t="str">
        <f>A160</f>
        <v>GUERNSEY</v>
      </c>
      <c r="B11" s="121">
        <f>B160</f>
        <v>0.6481481481481481</v>
      </c>
      <c r="C11" s="138">
        <f>C160</f>
        <v>1.1296296296296295</v>
      </c>
      <c r="D11" s="121">
        <f>D160</f>
        <v>0.7301587301587301</v>
      </c>
      <c r="E11" s="125">
        <f>B161</f>
        <v>54</v>
      </c>
      <c r="F11" s="129">
        <f>B162</f>
        <v>36</v>
      </c>
      <c r="G11" s="125">
        <f>B163</f>
        <v>35</v>
      </c>
      <c r="H11" s="125">
        <f>B164</f>
        <v>36</v>
      </c>
      <c r="I11" s="125">
        <f>B165</f>
        <v>7</v>
      </c>
      <c r="J11" s="125">
        <f>B166</f>
        <v>2</v>
      </c>
      <c r="K11" s="125">
        <f>B167</f>
        <v>5</v>
      </c>
      <c r="L11" s="112">
        <f>B168</f>
        <v>9</v>
      </c>
      <c r="M11" s="112">
        <f>B169</f>
        <v>2</v>
      </c>
      <c r="N11" s="112">
        <f>B170</f>
        <v>1</v>
      </c>
      <c r="O11" s="131">
        <f>B171</f>
        <v>1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s="54" customFormat="1" ht="15.75" hidden="1">
      <c r="A12" s="116">
        <f>A175</f>
        <v>0</v>
      </c>
      <c r="B12" s="93" t="e">
        <f>B175</f>
        <v>#DIV/0!</v>
      </c>
      <c r="C12" s="93" t="e">
        <f>C175</f>
        <v>#DIV/0!</v>
      </c>
      <c r="D12" s="93" t="e">
        <f>D175</f>
        <v>#DIV/0!</v>
      </c>
      <c r="E12" s="95">
        <f>B176</f>
        <v>0</v>
      </c>
      <c r="F12" s="95">
        <f>B177</f>
        <v>0</v>
      </c>
      <c r="G12" s="95">
        <f>B178</f>
        <v>0</v>
      </c>
      <c r="H12" s="95">
        <f>B179</f>
        <v>0</v>
      </c>
      <c r="I12" s="95">
        <f>B180</f>
        <v>0</v>
      </c>
      <c r="J12" s="95">
        <f>B181</f>
        <v>0</v>
      </c>
      <c r="K12" s="95">
        <f>B182</f>
        <v>0</v>
      </c>
      <c r="L12" s="95">
        <f>B183</f>
        <v>0</v>
      </c>
      <c r="M12" s="95">
        <f>B184</f>
        <v>0</v>
      </c>
      <c r="N12" s="95">
        <f>B185</f>
        <v>0</v>
      </c>
      <c r="O12" s="95">
        <f>B186</f>
        <v>0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s="98" customFormat="1" ht="16.5">
      <c r="A13" s="74" t="str">
        <f>A190</f>
        <v>HART</v>
      </c>
      <c r="B13" s="93">
        <f>B190</f>
        <v>0.34615384615384615</v>
      </c>
      <c r="C13" s="93">
        <f>C190</f>
        <v>0.38461538461538464</v>
      </c>
      <c r="D13" s="143">
        <f>D190</f>
        <v>0.5526315789473685</v>
      </c>
      <c r="E13" s="95">
        <f>B191</f>
        <v>26</v>
      </c>
      <c r="F13" s="130">
        <f>B192</f>
        <v>16</v>
      </c>
      <c r="G13" s="95">
        <f>B193</f>
        <v>9</v>
      </c>
      <c r="H13" s="95">
        <f>B194</f>
        <v>7</v>
      </c>
      <c r="I13" s="95">
        <f>B195</f>
        <v>1</v>
      </c>
      <c r="J13" s="95">
        <f>B196</f>
        <v>0</v>
      </c>
      <c r="K13" s="95">
        <f>B197</f>
        <v>0</v>
      </c>
      <c r="L13" s="129">
        <f>B198</f>
        <v>12</v>
      </c>
      <c r="M13" s="95">
        <f>B199</f>
        <v>0</v>
      </c>
      <c r="N13" s="112">
        <f>B200</f>
        <v>1</v>
      </c>
      <c r="O13" s="168">
        <f>B201</f>
        <v>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s="47" customFormat="1" ht="18.75">
      <c r="A14" s="74" t="str">
        <f>A205</f>
        <v>HENNIG</v>
      </c>
      <c r="B14" s="120">
        <f>B205</f>
        <v>0.6041666666666666</v>
      </c>
      <c r="C14" s="120">
        <f>C205</f>
        <v>0.9375</v>
      </c>
      <c r="D14" s="120">
        <f>D205</f>
        <v>0.6666666666666666</v>
      </c>
      <c r="E14" s="129">
        <f>B206</f>
        <v>48</v>
      </c>
      <c r="F14" s="130">
        <f>B207</f>
        <v>21</v>
      </c>
      <c r="G14" s="129">
        <f>B208</f>
        <v>29</v>
      </c>
      <c r="H14" s="112">
        <f>B209</f>
        <v>28</v>
      </c>
      <c r="I14" s="129">
        <f>B210</f>
        <v>3</v>
      </c>
      <c r="J14" s="125">
        <f>B211</f>
        <v>2</v>
      </c>
      <c r="K14" s="129">
        <f>B212</f>
        <v>3</v>
      </c>
      <c r="L14" s="95">
        <f>B213</f>
        <v>3</v>
      </c>
      <c r="M14" s="112">
        <f>B214</f>
        <v>2</v>
      </c>
      <c r="N14" s="95">
        <f>B215</f>
        <v>0</v>
      </c>
      <c r="O14" s="95">
        <f>B216</f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s="47" customFormat="1" ht="18.75">
      <c r="A15" s="74" t="str">
        <f>A220</f>
        <v>HYDE</v>
      </c>
      <c r="B15" s="93">
        <f>B220</f>
        <v>0.32558139534883723</v>
      </c>
      <c r="C15" s="93">
        <f>C220</f>
        <v>0.4418604651162791</v>
      </c>
      <c r="D15" s="93">
        <f>D220</f>
        <v>0.4444444444444444</v>
      </c>
      <c r="E15" s="119">
        <f>B221</f>
        <v>43</v>
      </c>
      <c r="F15" s="130">
        <f>B222</f>
        <v>13</v>
      </c>
      <c r="G15" s="95">
        <f>B223</f>
        <v>14</v>
      </c>
      <c r="H15" s="95">
        <f>B224</f>
        <v>8</v>
      </c>
      <c r="I15" s="112">
        <f>B225</f>
        <v>2</v>
      </c>
      <c r="J15" s="95">
        <f>B226</f>
        <v>0</v>
      </c>
      <c r="K15" s="112">
        <f>B227</f>
        <v>1</v>
      </c>
      <c r="L15" s="130">
        <f>B228</f>
        <v>2</v>
      </c>
      <c r="M15" s="125">
        <f>B229</f>
        <v>4</v>
      </c>
      <c r="N15" s="95">
        <f>B230</f>
        <v>0</v>
      </c>
      <c r="O15" s="131">
        <f>B231</f>
        <v>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s="48" customFormat="1" ht="18.75">
      <c r="A16" s="74" t="str">
        <f>A235</f>
        <v>KRAUS</v>
      </c>
      <c r="B16" s="120">
        <f>B235</f>
        <v>0.62</v>
      </c>
      <c r="C16" s="164">
        <f>C235</f>
        <v>1</v>
      </c>
      <c r="D16" s="120">
        <f>D235</f>
        <v>0.7017543859649122</v>
      </c>
      <c r="E16" s="129">
        <f>B236</f>
        <v>50</v>
      </c>
      <c r="F16" s="112">
        <f>B237</f>
        <v>28</v>
      </c>
      <c r="G16" s="129">
        <f>B238</f>
        <v>31</v>
      </c>
      <c r="H16" s="125">
        <f>B239</f>
        <v>36</v>
      </c>
      <c r="I16" s="112">
        <f>B240</f>
        <v>3</v>
      </c>
      <c r="J16" s="125">
        <f>B241</f>
        <v>2</v>
      </c>
      <c r="K16" s="139">
        <f>B242</f>
        <v>4</v>
      </c>
      <c r="L16" s="112">
        <f>B243</f>
        <v>7</v>
      </c>
      <c r="M16" s="112">
        <f>B244</f>
        <v>2</v>
      </c>
      <c r="N16" s="125">
        <f>B245</f>
        <v>3</v>
      </c>
      <c r="O16" s="95">
        <f>B246</f>
        <v>0</v>
      </c>
      <c r="P16" s="92"/>
      <c r="Q16" s="124"/>
      <c r="R16" s="92"/>
      <c r="S16" s="92"/>
      <c r="T16" s="92"/>
      <c r="U16" s="92"/>
      <c r="V16" s="92"/>
      <c r="W16" s="92"/>
      <c r="X16" s="92"/>
      <c r="Y16" s="92"/>
    </row>
    <row r="17" spans="1:25" s="98" customFormat="1" ht="12.75" hidden="1">
      <c r="A17" s="96" t="str">
        <f>A250</f>
        <v>LANG</v>
      </c>
      <c r="B17" s="117" t="e">
        <f>B250</f>
        <v>#DIV/0!</v>
      </c>
      <c r="C17" s="117" t="e">
        <f>C250</f>
        <v>#DIV/0!</v>
      </c>
      <c r="D17" s="136" t="e">
        <f>D250</f>
        <v>#DIV/0!</v>
      </c>
      <c r="E17" s="118">
        <f>B251</f>
        <v>0</v>
      </c>
      <c r="F17" s="118">
        <f>B252</f>
        <v>0</v>
      </c>
      <c r="G17" s="118">
        <f>B253</f>
        <v>0</v>
      </c>
      <c r="H17" s="118">
        <f>B254</f>
        <v>0</v>
      </c>
      <c r="I17" s="118">
        <f>B255</f>
        <v>0</v>
      </c>
      <c r="J17" s="118">
        <f>B256</f>
        <v>0</v>
      </c>
      <c r="K17" s="118">
        <f>B257</f>
        <v>0</v>
      </c>
      <c r="L17" s="118">
        <f>B258</f>
        <v>0</v>
      </c>
      <c r="M17" s="95">
        <f>B259</f>
        <v>0</v>
      </c>
      <c r="N17" s="118">
        <f>B260</f>
        <v>0</v>
      </c>
      <c r="O17" s="118">
        <f>B261</f>
        <v>0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s="47" customFormat="1" ht="18" customHeight="1">
      <c r="A18" s="74" t="str">
        <f>A265</f>
        <v>MAKI</v>
      </c>
      <c r="B18" s="93">
        <f>B265</f>
        <v>0.4358974358974359</v>
      </c>
      <c r="C18" s="93">
        <f>C265</f>
        <v>0.48717948717948717</v>
      </c>
      <c r="D18" s="143">
        <f>D265</f>
        <v>0.5686274509803921</v>
      </c>
      <c r="E18" s="165">
        <f>B266</f>
        <v>39</v>
      </c>
      <c r="F18" s="95">
        <f>B267</f>
        <v>18</v>
      </c>
      <c r="G18" s="95">
        <f>B268</f>
        <v>17</v>
      </c>
      <c r="H18" s="95">
        <f>B269</f>
        <v>13</v>
      </c>
      <c r="I18" s="112">
        <f>B270</f>
        <v>2</v>
      </c>
      <c r="J18" s="95">
        <f>B271</f>
        <v>0</v>
      </c>
      <c r="K18" s="95">
        <f>B272</f>
        <v>0</v>
      </c>
      <c r="L18" s="129">
        <f>B273</f>
        <v>12</v>
      </c>
      <c r="M18" s="95">
        <f>B274</f>
        <v>0</v>
      </c>
      <c r="N18" s="112">
        <f>B275</f>
        <v>1</v>
      </c>
      <c r="O18" s="131">
        <f>B276</f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s="47" customFormat="1" ht="18.75" customHeight="1">
      <c r="A19" s="74" t="str">
        <f>A280</f>
        <v>POINTER</v>
      </c>
      <c r="B19" s="126">
        <f>B280</f>
        <v>0.6938775510204082</v>
      </c>
      <c r="C19" s="164">
        <f>C280</f>
        <v>1.0408163265306123</v>
      </c>
      <c r="D19" s="126">
        <f>D280</f>
        <v>0.8088235294117647</v>
      </c>
      <c r="E19" s="112">
        <f>B281</f>
        <v>49</v>
      </c>
      <c r="F19" s="125">
        <f>B282</f>
        <v>43</v>
      </c>
      <c r="G19" s="125">
        <f>B283</f>
        <v>34</v>
      </c>
      <c r="H19" s="112">
        <f>B284</f>
        <v>24</v>
      </c>
      <c r="I19" s="95">
        <f>B285</f>
        <v>1</v>
      </c>
      <c r="J19" s="125">
        <f>B286</f>
        <v>2</v>
      </c>
      <c r="K19" s="139">
        <f>B287</f>
        <v>4</v>
      </c>
      <c r="L19" s="125">
        <f>B288</f>
        <v>19</v>
      </c>
      <c r="M19" s="112">
        <f>B289</f>
        <v>2</v>
      </c>
      <c r="N19" s="95">
        <f>B290</f>
        <v>0</v>
      </c>
      <c r="O19" s="95">
        <f>B291</f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s="47" customFormat="1" ht="18.75">
      <c r="A20" s="74" t="str">
        <f>A295</f>
        <v>RODILITZ</v>
      </c>
      <c r="B20" s="105">
        <f>B295</f>
        <v>0.5945945945945946</v>
      </c>
      <c r="C20" s="120">
        <f>C295</f>
        <v>0.8378378378378378</v>
      </c>
      <c r="D20" s="120">
        <f>D295</f>
        <v>0.6904761904761905</v>
      </c>
      <c r="E20" s="119">
        <f>B296</f>
        <v>37</v>
      </c>
      <c r="F20" s="95">
        <f>B297</f>
        <v>16</v>
      </c>
      <c r="G20" s="112">
        <f>B298</f>
        <v>22</v>
      </c>
      <c r="H20" s="95">
        <f>B299</f>
        <v>18</v>
      </c>
      <c r="I20" s="95">
        <f>B300</f>
        <v>2</v>
      </c>
      <c r="J20" s="125">
        <f>B301</f>
        <v>2</v>
      </c>
      <c r="K20" s="112">
        <f>B302</f>
        <v>1</v>
      </c>
      <c r="L20" s="95">
        <f>B303</f>
        <v>5</v>
      </c>
      <c r="M20" s="112">
        <f>B304</f>
        <v>2</v>
      </c>
      <c r="N20" s="95">
        <f>B305</f>
        <v>0</v>
      </c>
      <c r="O20" s="167">
        <f>B306</f>
        <v>2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s="47" customFormat="1" ht="16.5" hidden="1">
      <c r="A21" s="116">
        <f>A310</f>
        <v>0</v>
      </c>
      <c r="B21" s="93" t="e">
        <f>B310</f>
        <v>#DIV/0!</v>
      </c>
      <c r="C21" s="93" t="e">
        <f>C310</f>
        <v>#DIV/0!</v>
      </c>
      <c r="D21" s="93" t="e">
        <f>D310</f>
        <v>#DIV/0!</v>
      </c>
      <c r="E21" s="95">
        <f>B311</f>
        <v>0</v>
      </c>
      <c r="F21" s="119">
        <f>B312</f>
        <v>0</v>
      </c>
      <c r="G21" s="95">
        <f>B313</f>
        <v>0</v>
      </c>
      <c r="H21" s="95">
        <f>B314</f>
        <v>0</v>
      </c>
      <c r="I21" s="95">
        <f>B315</f>
        <v>0</v>
      </c>
      <c r="J21" s="140">
        <f>B316</f>
        <v>0</v>
      </c>
      <c r="K21" s="95">
        <f>B317</f>
        <v>0</v>
      </c>
      <c r="L21" s="95">
        <f>B318</f>
        <v>0</v>
      </c>
      <c r="M21" s="95">
        <f>B319</f>
        <v>0</v>
      </c>
      <c r="N21" s="95">
        <f>B320</f>
        <v>0</v>
      </c>
      <c r="O21" s="95">
        <f>B321</f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s="47" customFormat="1" ht="18.75">
      <c r="A22" s="74" t="str">
        <f>A325</f>
        <v>WALTERS</v>
      </c>
      <c r="B22" s="93">
        <f>B325</f>
        <v>0.48717948717948717</v>
      </c>
      <c r="C22" s="105">
        <f>C325</f>
        <v>0.7692307692307693</v>
      </c>
      <c r="D22" s="143">
        <f>D325</f>
        <v>0.5581395348837209</v>
      </c>
      <c r="E22" s="119">
        <f>B326</f>
        <v>39</v>
      </c>
      <c r="F22" s="95">
        <f>B327</f>
        <v>15</v>
      </c>
      <c r="G22" s="95">
        <f>B328</f>
        <v>19</v>
      </c>
      <c r="H22" s="112">
        <f>B329</f>
        <v>20</v>
      </c>
      <c r="I22" s="139">
        <f>B330</f>
        <v>6</v>
      </c>
      <c r="J22" s="129">
        <f>B331</f>
        <v>1</v>
      </c>
      <c r="K22" s="95">
        <f>B332</f>
        <v>1</v>
      </c>
      <c r="L22" s="95">
        <f>B333</f>
        <v>4</v>
      </c>
      <c r="M22" s="95">
        <f>B334</f>
        <v>1</v>
      </c>
      <c r="N22" s="129">
        <f>B335</f>
        <v>2</v>
      </c>
      <c r="O22" s="95">
        <f>B336</f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s="107" customFormat="1" ht="12.75">
      <c r="A23" s="142" t="str">
        <f>A340</f>
        <v>Franzen</v>
      </c>
      <c r="B23" s="93">
        <f>B340</f>
        <v>0.2857142857142857</v>
      </c>
      <c r="C23" s="93">
        <f>C340</f>
        <v>0.2857142857142857</v>
      </c>
      <c r="D23" s="143">
        <f>D340</f>
        <v>0.5555555555555556</v>
      </c>
      <c r="E23" s="95">
        <f>B341</f>
        <v>7</v>
      </c>
      <c r="F23" s="95">
        <f>B342</f>
        <v>2</v>
      </c>
      <c r="G23" s="95">
        <f>B343</f>
        <v>2</v>
      </c>
      <c r="H23" s="95">
        <f>B344</f>
        <v>1</v>
      </c>
      <c r="I23" s="95">
        <f>B345</f>
        <v>0</v>
      </c>
      <c r="J23" s="95">
        <f>B346</f>
        <v>0</v>
      </c>
      <c r="K23" s="95">
        <f>B347</f>
        <v>0</v>
      </c>
      <c r="L23" s="95">
        <f>B348</f>
        <v>2</v>
      </c>
      <c r="M23" s="95">
        <f>B349</f>
        <v>1</v>
      </c>
      <c r="N23" s="95">
        <f>B350</f>
        <v>0</v>
      </c>
      <c r="O23" s="131">
        <f>B351</f>
        <v>1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1:25" s="98" customFormat="1" ht="12.75">
      <c r="A24" s="142" t="str">
        <f>A355</f>
        <v>Misc. (Eric?, Lang)</v>
      </c>
      <c r="B24" s="93">
        <f>B355</f>
        <v>0.3333333333333333</v>
      </c>
      <c r="C24" s="93">
        <f>C355</f>
        <v>0.3333333333333333</v>
      </c>
      <c r="D24" s="93">
        <f>D355</f>
        <v>0.3333333333333333</v>
      </c>
      <c r="E24" s="95">
        <f>B356</f>
        <v>6</v>
      </c>
      <c r="F24" s="95">
        <f>B357</f>
        <v>1</v>
      </c>
      <c r="G24" s="95">
        <f>B358</f>
        <v>2</v>
      </c>
      <c r="H24" s="95">
        <f>B359</f>
        <v>2</v>
      </c>
      <c r="I24" s="95">
        <f>B360</f>
        <v>0</v>
      </c>
      <c r="J24" s="95">
        <f>B361</f>
        <v>0</v>
      </c>
      <c r="K24" s="95">
        <f>B362</f>
        <v>0</v>
      </c>
      <c r="L24" s="95">
        <f>B363</f>
        <v>0</v>
      </c>
      <c r="M24" s="95">
        <f>B364</f>
        <v>0</v>
      </c>
      <c r="N24" s="95">
        <f>B365</f>
        <v>0</v>
      </c>
      <c r="O24" s="95">
        <f>B366</f>
        <v>0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s="91" customFormat="1" ht="12.75" hidden="1">
      <c r="A25" s="74">
        <f>A370</f>
        <v>0</v>
      </c>
      <c r="B25" s="93" t="e">
        <f>B370</f>
        <v>#DIV/0!</v>
      </c>
      <c r="C25" s="93" t="e">
        <f>C370</f>
        <v>#DIV/0!</v>
      </c>
      <c r="D25" s="93" t="e">
        <f>D370</f>
        <v>#DIV/0!</v>
      </c>
      <c r="E25" s="94">
        <f>B371</f>
        <v>0</v>
      </c>
      <c r="F25" s="94">
        <f>B372</f>
        <v>0</v>
      </c>
      <c r="G25" s="94">
        <f>B373</f>
        <v>0</v>
      </c>
      <c r="H25" s="95">
        <f>B374</f>
        <v>0</v>
      </c>
      <c r="I25" s="95">
        <f>B375</f>
        <v>0</v>
      </c>
      <c r="J25" s="95">
        <f>B376</f>
        <v>0</v>
      </c>
      <c r="K25" s="95">
        <f>B377</f>
        <v>0</v>
      </c>
      <c r="L25" s="95">
        <f>B378</f>
        <v>0</v>
      </c>
      <c r="M25" s="95">
        <f>B379</f>
        <v>0</v>
      </c>
      <c r="N25" s="95">
        <f>B380</f>
        <v>0</v>
      </c>
      <c r="O25" s="95">
        <f>B381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s="47" customFormat="1" ht="9.75" customHeight="1" hidden="1">
      <c r="A26" s="75">
        <f>A385</f>
        <v>0</v>
      </c>
      <c r="B26" s="70" t="e">
        <f>B385</f>
        <v>#DIV/0!</v>
      </c>
      <c r="C26" s="70" t="e">
        <f>C385</f>
        <v>#DIV/0!</v>
      </c>
      <c r="D26" s="70" t="e">
        <f>D385</f>
        <v>#DIV/0!</v>
      </c>
      <c r="E26" s="71">
        <f>B386</f>
        <v>0</v>
      </c>
      <c r="F26" s="71">
        <f>B387</f>
        <v>0</v>
      </c>
      <c r="G26" s="71">
        <f>B388</f>
        <v>0</v>
      </c>
      <c r="H26" s="71">
        <f>B389</f>
        <v>0</v>
      </c>
      <c r="I26" s="71">
        <f>B390</f>
        <v>0</v>
      </c>
      <c r="J26" s="71">
        <f>B391</f>
        <v>0</v>
      </c>
      <c r="K26" s="71">
        <f>B392</f>
        <v>0</v>
      </c>
      <c r="L26" s="71">
        <f>B393</f>
        <v>0</v>
      </c>
      <c r="M26" s="69">
        <f>B394</f>
        <v>0</v>
      </c>
      <c r="N26" s="71">
        <f>B395</f>
        <v>0</v>
      </c>
      <c r="O26" s="71">
        <f>B396</f>
        <v>0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45" customFormat="1" ht="15">
      <c r="A27" s="76" t="s">
        <v>14</v>
      </c>
      <c r="B27" s="72">
        <f>G27/E27</f>
        <v>0.5148342059336823</v>
      </c>
      <c r="C27" s="72">
        <f>((G27+I27+2*J27+3*K27)/E27)</f>
        <v>0.7364746945898778</v>
      </c>
      <c r="D27" s="72">
        <f>(G27+L27+M27)/(E27+L27)</f>
        <v>0.6201780415430267</v>
      </c>
      <c r="E27" s="73">
        <f aca="true" t="shared" si="0" ref="E27:N27">SUM(E5:E26)</f>
        <v>573</v>
      </c>
      <c r="F27" s="73">
        <f t="shared" si="0"/>
        <v>272</v>
      </c>
      <c r="G27" s="73">
        <f t="shared" si="0"/>
        <v>295</v>
      </c>
      <c r="H27" s="73">
        <f t="shared" si="0"/>
        <v>236</v>
      </c>
      <c r="I27" s="73">
        <f t="shared" si="0"/>
        <v>31</v>
      </c>
      <c r="J27" s="73">
        <f t="shared" si="0"/>
        <v>12</v>
      </c>
      <c r="K27" s="73">
        <f t="shared" si="0"/>
        <v>24</v>
      </c>
      <c r="L27" s="73">
        <f t="shared" si="0"/>
        <v>101</v>
      </c>
      <c r="M27" s="73">
        <f t="shared" si="0"/>
        <v>22</v>
      </c>
      <c r="N27" s="73">
        <f t="shared" si="0"/>
        <v>11</v>
      </c>
      <c r="O27" s="73">
        <f>SUM(O5:O26)</f>
        <v>12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5:25" s="33" customFormat="1" ht="15">
      <c r="E28" s="34"/>
      <c r="F28" s="34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141"/>
      <c r="S28" s="114"/>
      <c r="T28" s="102" t="s">
        <v>15</v>
      </c>
      <c r="U28" s="115"/>
      <c r="V28" s="88"/>
      <c r="W28" s="99"/>
      <c r="X28" s="14"/>
      <c r="Y28" s="14"/>
    </row>
    <row r="29" spans="2:255" s="33" customFormat="1" ht="12.75" customHeight="1">
      <c r="B29" s="153" t="s">
        <v>16</v>
      </c>
      <c r="C29" s="155" t="s">
        <v>73</v>
      </c>
      <c r="E29" s="34">
        <v>36644</v>
      </c>
      <c r="F29" s="34">
        <f aca="true" t="shared" si="1" ref="F29:S29">E29+7</f>
        <v>36651</v>
      </c>
      <c r="G29" s="34">
        <f t="shared" si="1"/>
        <v>36658</v>
      </c>
      <c r="H29" s="34">
        <f>G29+7</f>
        <v>36665</v>
      </c>
      <c r="I29" s="34">
        <f t="shared" si="1"/>
        <v>36672</v>
      </c>
      <c r="J29" s="34">
        <f t="shared" si="1"/>
        <v>36679</v>
      </c>
      <c r="K29" s="34">
        <f t="shared" si="1"/>
        <v>36686</v>
      </c>
      <c r="L29" s="34">
        <f>K29+7</f>
        <v>36693</v>
      </c>
      <c r="M29" s="34">
        <f t="shared" si="1"/>
        <v>36700</v>
      </c>
      <c r="N29" s="34">
        <f>M29+7</f>
        <v>36707</v>
      </c>
      <c r="O29" s="34">
        <f t="shared" si="1"/>
        <v>36714</v>
      </c>
      <c r="P29" s="34">
        <f t="shared" si="1"/>
        <v>36721</v>
      </c>
      <c r="Q29" s="34">
        <f t="shared" si="1"/>
        <v>36728</v>
      </c>
      <c r="R29" s="89">
        <f t="shared" si="1"/>
        <v>36735</v>
      </c>
      <c r="S29" s="89">
        <f t="shared" si="1"/>
        <v>36742</v>
      </c>
      <c r="T29" s="146">
        <f>S29+7</f>
        <v>36749</v>
      </c>
      <c r="U29" s="103">
        <f>T29+7</f>
        <v>36756</v>
      </c>
      <c r="V29" s="89"/>
      <c r="W29" s="89"/>
      <c r="X29" s="14"/>
      <c r="Y29" s="14"/>
      <c r="IU29" s="34">
        <f>IT29+7</f>
        <v>7</v>
      </c>
    </row>
    <row r="30" spans="2:25" s="13" customFormat="1" ht="36.75" customHeight="1">
      <c r="B30" s="154"/>
      <c r="C30" s="154"/>
      <c r="D30" s="67" t="s">
        <v>74</v>
      </c>
      <c r="E30" s="122" t="s">
        <v>48</v>
      </c>
      <c r="F30" s="122" t="s">
        <v>49</v>
      </c>
      <c r="G30" s="122" t="s">
        <v>52</v>
      </c>
      <c r="H30" s="122" t="s">
        <v>53</v>
      </c>
      <c r="I30" s="122" t="s">
        <v>71</v>
      </c>
      <c r="J30" s="122" t="s">
        <v>55</v>
      </c>
      <c r="K30" s="122" t="s">
        <v>54</v>
      </c>
      <c r="L30" s="122" t="s">
        <v>56</v>
      </c>
      <c r="M30" s="122" t="s">
        <v>57</v>
      </c>
      <c r="N30" s="122" t="s">
        <v>58</v>
      </c>
      <c r="O30" s="122" t="s">
        <v>59</v>
      </c>
      <c r="P30" s="122" t="s">
        <v>60</v>
      </c>
      <c r="Q30" s="122" t="s">
        <v>62</v>
      </c>
      <c r="R30" s="122" t="s">
        <v>63</v>
      </c>
      <c r="S30" s="122" t="s">
        <v>72</v>
      </c>
      <c r="T30" s="122" t="s">
        <v>83</v>
      </c>
      <c r="U30" s="122" t="s">
        <v>84</v>
      </c>
      <c r="V30" s="100"/>
      <c r="W30" s="101"/>
      <c r="X30" s="36" t="s">
        <v>17</v>
      </c>
      <c r="Y30" s="36" t="s">
        <v>17</v>
      </c>
    </row>
    <row r="31" spans="1:25" s="33" customFormat="1" ht="84" customHeight="1">
      <c r="A31" s="108">
        <v>36742</v>
      </c>
      <c r="B31" s="63" t="s">
        <v>18</v>
      </c>
      <c r="C31" s="13"/>
      <c r="D31" s="13"/>
      <c r="E31" s="41" t="s">
        <v>19</v>
      </c>
      <c r="F31" s="41" t="s">
        <v>20</v>
      </c>
      <c r="G31" s="41" t="s">
        <v>21</v>
      </c>
      <c r="H31" s="41" t="s">
        <v>6</v>
      </c>
      <c r="I31" s="41" t="s">
        <v>7</v>
      </c>
      <c r="J31" s="41" t="s">
        <v>8</v>
      </c>
      <c r="K31" s="42" t="s">
        <v>9</v>
      </c>
      <c r="L31" s="41" t="s">
        <v>22</v>
      </c>
      <c r="M31" s="161"/>
      <c r="N31" s="162"/>
      <c r="O31" s="162"/>
      <c r="P31" s="162"/>
      <c r="Q31" s="162"/>
      <c r="R31" s="162"/>
      <c r="S31" s="162"/>
      <c r="T31" s="162"/>
      <c r="U31" s="13"/>
      <c r="V31" s="13"/>
      <c r="W31" s="13"/>
      <c r="X31" s="13"/>
      <c r="Y31" s="13"/>
    </row>
    <row r="32" spans="1:25" s="137" customFormat="1" ht="51" customHeight="1">
      <c r="A32" s="109"/>
      <c r="B32" s="19" t="s">
        <v>23</v>
      </c>
      <c r="C32" s="38" t="s">
        <v>31</v>
      </c>
      <c r="D32" s="123"/>
      <c r="E32" s="19">
        <v>4</v>
      </c>
      <c r="F32" s="19">
        <v>1</v>
      </c>
      <c r="G32" s="19">
        <v>4</v>
      </c>
      <c r="H32" s="145">
        <v>4</v>
      </c>
      <c r="I32" s="19"/>
      <c r="J32" s="19"/>
      <c r="K32" s="19"/>
      <c r="L32" s="19"/>
      <c r="M32" s="152" t="s">
        <v>79</v>
      </c>
      <c r="N32" s="152"/>
      <c r="O32" s="152"/>
      <c r="P32" s="152"/>
      <c r="Q32" s="152"/>
      <c r="R32" s="152"/>
      <c r="S32" s="152"/>
      <c r="T32" s="152"/>
      <c r="U32" s="85"/>
      <c r="V32" s="85"/>
      <c r="W32" s="85"/>
      <c r="X32" s="85"/>
      <c r="Y32" s="85"/>
    </row>
    <row r="33" spans="1:25" s="132" customFormat="1" ht="45" customHeight="1">
      <c r="A33" s="109"/>
      <c r="B33" s="19" t="s">
        <v>23</v>
      </c>
      <c r="C33" s="38" t="s">
        <v>37</v>
      </c>
      <c r="D33" s="123"/>
      <c r="E33" s="19">
        <v>3</v>
      </c>
      <c r="F33" s="19">
        <v>3</v>
      </c>
      <c r="G33" s="19">
        <v>3</v>
      </c>
      <c r="H33" s="145">
        <v>5</v>
      </c>
      <c r="I33" s="19">
        <v>1</v>
      </c>
      <c r="J33" s="19">
        <v>1</v>
      </c>
      <c r="K33" s="19"/>
      <c r="L33" s="58" t="s">
        <v>51</v>
      </c>
      <c r="M33" s="152" t="s">
        <v>78</v>
      </c>
      <c r="N33" s="152"/>
      <c r="O33" s="152"/>
      <c r="P33" s="152"/>
      <c r="Q33" s="152"/>
      <c r="R33" s="152"/>
      <c r="S33" s="152"/>
      <c r="T33" s="152"/>
      <c r="U33" s="86"/>
      <c r="V33" s="86"/>
      <c r="W33" s="86"/>
      <c r="X33" s="86"/>
      <c r="Y33" s="86"/>
    </row>
    <row r="34" spans="1:20" s="86" customFormat="1" ht="44.25" customHeight="1">
      <c r="A34" s="109"/>
      <c r="B34" s="58" t="s">
        <v>42</v>
      </c>
      <c r="C34" s="59" t="s">
        <v>50</v>
      </c>
      <c r="D34" s="87"/>
      <c r="E34" s="58">
        <v>2</v>
      </c>
      <c r="F34" s="58">
        <v>4</v>
      </c>
      <c r="G34" s="58">
        <v>2</v>
      </c>
      <c r="H34" s="58">
        <v>2</v>
      </c>
      <c r="I34" s="58"/>
      <c r="J34" s="58"/>
      <c r="K34" s="58">
        <v>1</v>
      </c>
      <c r="L34" s="58" t="s">
        <v>80</v>
      </c>
      <c r="M34" s="163" t="s">
        <v>81</v>
      </c>
      <c r="N34" s="163"/>
      <c r="O34" s="163"/>
      <c r="P34" s="163"/>
      <c r="Q34" s="163"/>
      <c r="R34" s="163"/>
      <c r="S34" s="163"/>
      <c r="T34" s="163"/>
    </row>
    <row r="35" spans="1:20" s="86" customFormat="1" ht="40.5" customHeight="1">
      <c r="A35" s="109"/>
      <c r="B35" s="58" t="s">
        <v>24</v>
      </c>
      <c r="C35" s="59" t="s">
        <v>45</v>
      </c>
      <c r="D35" s="87"/>
      <c r="E35" s="58">
        <v>3</v>
      </c>
      <c r="F35" s="58">
        <v>1</v>
      </c>
      <c r="G35" s="58">
        <v>2</v>
      </c>
      <c r="H35" s="58">
        <v>3</v>
      </c>
      <c r="I35" s="58"/>
      <c r="J35" s="58"/>
      <c r="K35" s="58">
        <v>1</v>
      </c>
      <c r="L35" s="16" t="s">
        <v>51</v>
      </c>
      <c r="M35" s="152" t="s">
        <v>82</v>
      </c>
      <c r="N35" s="152"/>
      <c r="O35" s="152"/>
      <c r="P35" s="152"/>
      <c r="Q35" s="152"/>
      <c r="R35" s="152"/>
      <c r="S35" s="152"/>
      <c r="T35" s="152"/>
    </row>
    <row r="36" spans="1:20" s="86" customFormat="1" ht="39.75" customHeight="1" hidden="1">
      <c r="A36" s="109"/>
      <c r="B36" s="58" t="s">
        <v>66</v>
      </c>
      <c r="C36" s="59"/>
      <c r="D36" s="87"/>
      <c r="E36" s="58"/>
      <c r="F36" s="58"/>
      <c r="G36" s="58"/>
      <c r="H36" s="58"/>
      <c r="I36" s="58"/>
      <c r="J36" s="58"/>
      <c r="K36" s="58"/>
      <c r="L36" s="16"/>
      <c r="M36" s="152"/>
      <c r="N36" s="152"/>
      <c r="O36" s="152"/>
      <c r="P36" s="152"/>
      <c r="Q36" s="152"/>
      <c r="R36" s="152"/>
      <c r="S36" s="152"/>
      <c r="T36" s="152"/>
    </row>
    <row r="37" spans="1:20" s="84" customFormat="1" ht="7.5" customHeight="1">
      <c r="A37" s="110"/>
      <c r="B37" s="16"/>
      <c r="C37" s="21"/>
      <c r="D37" s="21"/>
      <c r="E37" s="16"/>
      <c r="F37" s="16"/>
      <c r="G37" s="16"/>
      <c r="H37" s="16"/>
      <c r="I37" s="16"/>
      <c r="J37" s="16"/>
      <c r="K37" s="16"/>
      <c r="L37" s="16"/>
      <c r="M37" s="147"/>
      <c r="N37" s="147"/>
      <c r="O37" s="147"/>
      <c r="P37" s="147"/>
      <c r="Q37" s="147"/>
      <c r="R37" s="147"/>
      <c r="S37" s="147"/>
      <c r="T37" s="147"/>
    </row>
    <row r="38" spans="1:25" s="45" customFormat="1" ht="6.75" customHeight="1">
      <c r="A38" s="111"/>
      <c r="B38" s="16"/>
      <c r="C38" s="21"/>
      <c r="D38" s="148"/>
      <c r="E38" s="16"/>
      <c r="F38" s="16"/>
      <c r="G38" s="16"/>
      <c r="H38" s="16"/>
      <c r="I38" s="16"/>
      <c r="J38" s="16"/>
      <c r="K38" s="16"/>
      <c r="L38" s="16"/>
      <c r="M38" s="21"/>
      <c r="N38" s="16"/>
      <c r="O38" s="16"/>
      <c r="P38" s="149"/>
      <c r="Q38" s="49"/>
      <c r="R38" s="49"/>
      <c r="S38" s="49"/>
      <c r="T38" s="49"/>
      <c r="U38" s="44"/>
      <c r="V38" s="44"/>
      <c r="W38" s="44"/>
      <c r="X38" s="44"/>
      <c r="Y38" s="44"/>
    </row>
    <row r="39" spans="1:20" s="44" customFormat="1" ht="6.75" customHeight="1">
      <c r="A39" s="50"/>
      <c r="B39" s="16"/>
      <c r="C39" s="21"/>
      <c r="D39" s="49"/>
      <c r="E39" s="16"/>
      <c r="F39" s="16"/>
      <c r="G39" s="16"/>
      <c r="H39" s="16"/>
      <c r="I39" s="16"/>
      <c r="J39" s="16"/>
      <c r="K39" s="16"/>
      <c r="L39" s="16"/>
      <c r="M39" s="22"/>
      <c r="N39" s="16"/>
      <c r="O39" s="16"/>
      <c r="P39" s="149"/>
      <c r="Q39" s="49"/>
      <c r="R39" s="49"/>
      <c r="S39" s="49"/>
      <c r="T39" s="49"/>
    </row>
    <row r="40" spans="1:25" s="33" customFormat="1" ht="39.75" customHeight="1">
      <c r="A40" s="108">
        <v>36735</v>
      </c>
      <c r="B40" s="63" t="s">
        <v>18</v>
      </c>
      <c r="C40" s="13"/>
      <c r="D40" s="13"/>
      <c r="E40" s="41" t="s">
        <v>19</v>
      </c>
      <c r="F40" s="41" t="s">
        <v>20</v>
      </c>
      <c r="G40" s="41" t="s">
        <v>21</v>
      </c>
      <c r="H40" s="41" t="s">
        <v>6</v>
      </c>
      <c r="I40" s="41" t="s">
        <v>7</v>
      </c>
      <c r="J40" s="41" t="s">
        <v>8</v>
      </c>
      <c r="K40" s="42" t="s">
        <v>9</v>
      </c>
      <c r="L40" s="41" t="s">
        <v>22</v>
      </c>
      <c r="M40" s="161"/>
      <c r="N40" s="162"/>
      <c r="O40" s="162"/>
      <c r="P40" s="162"/>
      <c r="Q40" s="162"/>
      <c r="R40" s="162"/>
      <c r="S40" s="162"/>
      <c r="T40" s="162"/>
      <c r="U40" s="13"/>
      <c r="V40" s="13"/>
      <c r="W40" s="13"/>
      <c r="X40" s="13"/>
      <c r="Y40" s="13"/>
    </row>
    <row r="41" spans="1:25" s="51" customFormat="1" ht="28.5" customHeight="1">
      <c r="A41" s="109"/>
      <c r="B41" s="19" t="s">
        <v>23</v>
      </c>
      <c r="C41" s="38" t="s">
        <v>39</v>
      </c>
      <c r="D41" s="123"/>
      <c r="E41" s="19">
        <v>4</v>
      </c>
      <c r="F41" s="19">
        <v>3</v>
      </c>
      <c r="G41" s="19">
        <v>3</v>
      </c>
      <c r="H41" s="145">
        <v>6</v>
      </c>
      <c r="I41" s="19"/>
      <c r="J41" s="19"/>
      <c r="K41" s="19">
        <v>1</v>
      </c>
      <c r="L41" s="58" t="s">
        <v>64</v>
      </c>
      <c r="M41" s="159" t="s">
        <v>70</v>
      </c>
      <c r="N41" s="160"/>
      <c r="O41" s="160"/>
      <c r="P41" s="160"/>
      <c r="Q41" s="160"/>
      <c r="R41" s="160"/>
      <c r="S41" s="160"/>
      <c r="T41" s="160"/>
      <c r="U41" s="52"/>
      <c r="V41" s="52"/>
      <c r="W41" s="52"/>
      <c r="X41" s="52"/>
      <c r="Y41" s="52"/>
    </row>
    <row r="42" spans="1:25" s="61" customFormat="1" ht="38.25" customHeight="1">
      <c r="A42" s="109"/>
      <c r="B42" s="19" t="s">
        <v>23</v>
      </c>
      <c r="C42" s="38" t="s">
        <v>41</v>
      </c>
      <c r="D42" s="123"/>
      <c r="E42" s="19">
        <v>5</v>
      </c>
      <c r="F42" s="19">
        <v>3</v>
      </c>
      <c r="G42" s="19">
        <v>4</v>
      </c>
      <c r="H42" s="145">
        <v>4</v>
      </c>
      <c r="I42" s="19"/>
      <c r="J42" s="19">
        <v>1</v>
      </c>
      <c r="K42" s="19"/>
      <c r="M42" s="160"/>
      <c r="N42" s="160"/>
      <c r="O42" s="160"/>
      <c r="P42" s="160"/>
      <c r="Q42" s="160"/>
      <c r="R42" s="160"/>
      <c r="S42" s="160"/>
      <c r="T42" s="160"/>
      <c r="U42" s="60"/>
      <c r="V42" s="60"/>
      <c r="W42" s="60"/>
      <c r="X42" s="60"/>
      <c r="Y42" s="60"/>
    </row>
    <row r="43" spans="1:20" s="44" customFormat="1" ht="48" customHeight="1">
      <c r="A43" s="109"/>
      <c r="B43" s="58" t="s">
        <v>42</v>
      </c>
      <c r="C43" s="59" t="s">
        <v>50</v>
      </c>
      <c r="D43" s="87"/>
      <c r="E43" s="58">
        <v>4</v>
      </c>
      <c r="F43" s="58">
        <v>2</v>
      </c>
      <c r="G43" s="58">
        <v>3</v>
      </c>
      <c r="H43" s="58">
        <v>1</v>
      </c>
      <c r="I43" s="58"/>
      <c r="J43" s="58"/>
      <c r="K43" s="58">
        <v>1</v>
      </c>
      <c r="L43" s="58" t="s">
        <v>51</v>
      </c>
      <c r="M43" s="150" t="s">
        <v>69</v>
      </c>
      <c r="N43" s="151"/>
      <c r="O43" s="151"/>
      <c r="P43" s="151"/>
      <c r="Q43" s="151"/>
      <c r="R43" s="151"/>
      <c r="S43" s="151"/>
      <c r="T43" s="151"/>
    </row>
    <row r="44" spans="1:20" s="44" customFormat="1" ht="39" customHeight="1">
      <c r="A44" s="109"/>
      <c r="B44" s="58" t="s">
        <v>24</v>
      </c>
      <c r="C44" s="59" t="s">
        <v>44</v>
      </c>
      <c r="D44" s="87"/>
      <c r="E44" s="58">
        <v>5</v>
      </c>
      <c r="F44" s="58">
        <v>1</v>
      </c>
      <c r="G44" s="58">
        <v>2</v>
      </c>
      <c r="H44" s="58"/>
      <c r="I44" s="58"/>
      <c r="J44" s="58"/>
      <c r="K44" s="58"/>
      <c r="L44" s="16"/>
      <c r="M44" s="150" t="s">
        <v>65</v>
      </c>
      <c r="N44" s="151"/>
      <c r="O44" s="151"/>
      <c r="P44" s="151"/>
      <c r="Q44" s="151"/>
      <c r="R44" s="151"/>
      <c r="S44" s="151"/>
      <c r="T44" s="151"/>
    </row>
    <row r="45" spans="1:25" s="66" customFormat="1" ht="38.25" customHeight="1">
      <c r="A45" s="109"/>
      <c r="B45" s="58" t="s">
        <v>66</v>
      </c>
      <c r="C45" s="59" t="s">
        <v>35</v>
      </c>
      <c r="D45" s="87"/>
      <c r="E45" s="58">
        <v>3</v>
      </c>
      <c r="F45" s="58">
        <v>2</v>
      </c>
      <c r="G45" s="58">
        <v>1</v>
      </c>
      <c r="H45" s="58"/>
      <c r="I45" s="58"/>
      <c r="J45" s="58"/>
      <c r="K45" s="58"/>
      <c r="L45" s="16" t="s">
        <v>67</v>
      </c>
      <c r="M45" s="150" t="s">
        <v>68</v>
      </c>
      <c r="N45" s="156"/>
      <c r="O45" s="156"/>
      <c r="P45" s="156"/>
      <c r="Q45" s="156"/>
      <c r="R45" s="156"/>
      <c r="S45" s="156"/>
      <c r="T45" s="156"/>
      <c r="U45" s="65"/>
      <c r="V45" s="65"/>
      <c r="W45" s="65"/>
      <c r="X45" s="65"/>
      <c r="Y45" s="65"/>
    </row>
    <row r="46" spans="1:20" s="68" customFormat="1" ht="18.75" customHeight="1">
      <c r="A46" s="110"/>
      <c r="B46" s="16" t="s">
        <v>75</v>
      </c>
      <c r="C46" s="21" t="s">
        <v>46</v>
      </c>
      <c r="D46" s="21"/>
      <c r="E46" s="16">
        <v>1</v>
      </c>
      <c r="F46" s="16">
        <v>0</v>
      </c>
      <c r="G46" s="16">
        <v>1</v>
      </c>
      <c r="H46" s="16"/>
      <c r="I46" s="16"/>
      <c r="J46" s="16"/>
      <c r="K46" s="16"/>
      <c r="L46" s="16" t="s">
        <v>76</v>
      </c>
      <c r="M46" s="147" t="s">
        <v>77</v>
      </c>
      <c r="N46" s="147"/>
      <c r="O46" s="147"/>
      <c r="P46" s="147"/>
      <c r="Q46" s="147"/>
      <c r="R46" s="147"/>
      <c r="S46" s="147"/>
      <c r="T46" s="147"/>
    </row>
    <row r="47" spans="1:16" s="55" customFormat="1" ht="24" customHeight="1">
      <c r="A47" s="23"/>
      <c r="B47" s="12"/>
      <c r="C47" s="22"/>
      <c r="D47" s="56"/>
      <c r="E47" s="12"/>
      <c r="F47" s="12"/>
      <c r="G47" s="12"/>
      <c r="H47" s="12"/>
      <c r="I47" s="12"/>
      <c r="J47" s="12"/>
      <c r="K47" s="12"/>
      <c r="L47" s="12"/>
      <c r="M47" s="22"/>
      <c r="N47" s="12"/>
      <c r="O47" s="12"/>
      <c r="P47" s="57"/>
    </row>
    <row r="48" spans="3:5" ht="46.5" customHeight="1">
      <c r="C48" s="7" t="s">
        <v>25</v>
      </c>
      <c r="E48" s="17" t="s">
        <v>26</v>
      </c>
    </row>
    <row r="49" spans="2:25" ht="12">
      <c r="B49" s="3" t="s">
        <v>27</v>
      </c>
      <c r="C49" s="3" t="s">
        <v>28</v>
      </c>
      <c r="D49" s="3" t="s">
        <v>29</v>
      </c>
      <c r="E49" s="34">
        <f aca="true" t="shared" si="2" ref="E49:R49">E29</f>
        <v>36644</v>
      </c>
      <c r="F49" s="34">
        <f t="shared" si="2"/>
        <v>36651</v>
      </c>
      <c r="G49" s="34">
        <f t="shared" si="2"/>
        <v>36658</v>
      </c>
      <c r="H49" s="34">
        <f t="shared" si="2"/>
        <v>36665</v>
      </c>
      <c r="I49" s="34">
        <f t="shared" si="2"/>
        <v>36672</v>
      </c>
      <c r="J49" s="34">
        <f t="shared" si="2"/>
        <v>36679</v>
      </c>
      <c r="K49" s="34">
        <f t="shared" si="2"/>
        <v>36686</v>
      </c>
      <c r="L49" s="34">
        <f t="shared" si="2"/>
        <v>36693</v>
      </c>
      <c r="M49" s="34">
        <f t="shared" si="2"/>
        <v>36700</v>
      </c>
      <c r="N49" s="34">
        <f t="shared" si="2"/>
        <v>36707</v>
      </c>
      <c r="O49" s="34">
        <f t="shared" si="2"/>
        <v>36714</v>
      </c>
      <c r="P49" s="34">
        <f t="shared" si="2"/>
        <v>36721</v>
      </c>
      <c r="Q49" s="34">
        <f t="shared" si="2"/>
        <v>36728</v>
      </c>
      <c r="R49" s="34">
        <f t="shared" si="2"/>
        <v>36735</v>
      </c>
      <c r="S49" s="34">
        <f>S29</f>
        <v>36742</v>
      </c>
      <c r="T49" s="34">
        <f>T29</f>
        <v>36749</v>
      </c>
      <c r="U49" s="34">
        <f>U29</f>
        <v>36756</v>
      </c>
      <c r="V49" s="14"/>
      <c r="W49" s="14"/>
      <c r="X49" s="14"/>
      <c r="Y49" s="14"/>
    </row>
    <row r="50" spans="1:25" s="41" customFormat="1" ht="42" customHeight="1">
      <c r="A50" s="8" t="s">
        <v>14</v>
      </c>
      <c r="B50" s="9" t="e">
        <f>(B53/B51)</f>
        <v>#VALUE!</v>
      </c>
      <c r="C50" s="9" t="e">
        <f>((B53+B55+2*B56+3*B57)/B51)</f>
        <v>#VALUE!</v>
      </c>
      <c r="D50" s="9" t="e">
        <f>((B53+B58+B59)/(B51+B58))</f>
        <v>#VALUE!</v>
      </c>
      <c r="E50" s="104" t="str">
        <f aca="true" t="shared" si="3" ref="E50:R50">E30</f>
        <v>LOST          9-13</v>
      </c>
      <c r="F50" s="104" t="str">
        <f t="shared" si="3"/>
        <v>WON          17-2</v>
      </c>
      <c r="G50" s="104" t="str">
        <f t="shared" si="3"/>
        <v>WON          24-11</v>
      </c>
      <c r="H50" s="104" t="str">
        <f t="shared" si="3"/>
        <v>LOST          11-16</v>
      </c>
      <c r="I50" s="104" t="str">
        <f t="shared" si="3"/>
        <v>WON        (forfeit)</v>
      </c>
      <c r="J50" s="104" t="str">
        <f t="shared" si="3"/>
        <v>WON          20-8</v>
      </c>
      <c r="K50" s="104" t="str">
        <f t="shared" si="3"/>
        <v>WON          26-15</v>
      </c>
      <c r="L50" s="104" t="str">
        <f t="shared" si="3"/>
        <v>LOST          10-16</v>
      </c>
      <c r="M50" s="104" t="str">
        <f t="shared" si="3"/>
        <v>WON          31-17</v>
      </c>
      <c r="N50" s="104" t="str">
        <f t="shared" si="3"/>
        <v>LOST          14-27</v>
      </c>
      <c r="O50" s="104" t="str">
        <f t="shared" si="3"/>
        <v>WON          25-8</v>
      </c>
      <c r="P50" s="104" t="str">
        <f t="shared" si="3"/>
        <v>LOST          17-8</v>
      </c>
      <c r="Q50" s="104" t="str">
        <f t="shared" si="3"/>
        <v>WON         15-13</v>
      </c>
      <c r="R50" s="104" t="str">
        <f t="shared" si="3"/>
        <v>WON          16-13</v>
      </c>
      <c r="S50" s="104" t="str">
        <f>T30</f>
        <v>WON          15-9</v>
      </c>
      <c r="T50" s="104" t="str">
        <f>U30</f>
        <v>LOST          16-18</v>
      </c>
      <c r="U50" s="104" t="e">
        <f>#REF!</f>
        <v>#REF!</v>
      </c>
      <c r="V50" s="104">
        <f>V30</f>
        <v>0</v>
      </c>
      <c r="W50" s="104">
        <f>W30</f>
        <v>0</v>
      </c>
      <c r="X50" s="104" t="str">
        <f>X30</f>
        <v> </v>
      </c>
      <c r="Y50" s="104" t="str">
        <f>Y30</f>
        <v> </v>
      </c>
    </row>
    <row r="51" spans="1:25" ht="12">
      <c r="A51" s="10" t="s">
        <v>3</v>
      </c>
      <c r="B51" s="2">
        <f aca="true" t="shared" si="4" ref="B51:B61">SUM(E51:Y51)</f>
        <v>573</v>
      </c>
      <c r="E51" s="2">
        <f aca="true" t="shared" si="5" ref="E51:G53">E71+E86+E101+E116+E131+E146+E161+E176+E191+E206+E221+E236+E251+E266+E281+E296+E311+E326+E341+E356+E371+E386+E401</f>
        <v>38</v>
      </c>
      <c r="F51" s="2">
        <f t="shared" si="5"/>
        <v>25</v>
      </c>
      <c r="G51" s="2">
        <f t="shared" si="5"/>
        <v>42</v>
      </c>
      <c r="H51" s="2">
        <f aca="true" t="shared" si="6" ref="H51:Y51">H71+H86+H101+H116+H131+H146+H161+H176+H191+H206+H221+H236+H251+H266+H281+H296+H311+H326+H341+H356+H371+H386+H401</f>
        <v>37</v>
      </c>
      <c r="I51" s="2">
        <f t="shared" si="6"/>
        <v>2</v>
      </c>
      <c r="J51" s="2">
        <f t="shared" si="6"/>
        <v>32</v>
      </c>
      <c r="K51" s="2">
        <f t="shared" si="6"/>
        <v>34</v>
      </c>
      <c r="L51" s="2">
        <f t="shared" si="6"/>
        <v>34</v>
      </c>
      <c r="M51" s="2">
        <f t="shared" si="6"/>
        <v>44</v>
      </c>
      <c r="N51" s="2">
        <f t="shared" si="6"/>
        <v>33</v>
      </c>
      <c r="O51" s="2">
        <f t="shared" si="6"/>
        <v>42</v>
      </c>
      <c r="P51" s="2">
        <f t="shared" si="6"/>
        <v>33</v>
      </c>
      <c r="Q51" s="2">
        <f t="shared" si="6"/>
        <v>33</v>
      </c>
      <c r="R51" s="2">
        <f t="shared" si="6"/>
        <v>38</v>
      </c>
      <c r="S51" s="2">
        <f t="shared" si="6"/>
        <v>34</v>
      </c>
      <c r="T51" s="2">
        <f t="shared" si="6"/>
        <v>30</v>
      </c>
      <c r="U51" s="2">
        <f t="shared" si="6"/>
        <v>42</v>
      </c>
      <c r="V51" s="2">
        <f t="shared" si="6"/>
        <v>0</v>
      </c>
      <c r="W51" s="2">
        <f t="shared" si="6"/>
        <v>0</v>
      </c>
      <c r="X51" s="2">
        <f t="shared" si="6"/>
        <v>0</v>
      </c>
      <c r="Y51" s="2">
        <f t="shared" si="6"/>
        <v>0</v>
      </c>
    </row>
    <row r="52" spans="1:25" ht="12">
      <c r="A52" s="10" t="s">
        <v>4</v>
      </c>
      <c r="B52" s="2">
        <f t="shared" si="4"/>
        <v>272</v>
      </c>
      <c r="E52" s="2">
        <f t="shared" si="5"/>
        <v>9</v>
      </c>
      <c r="F52" s="2">
        <f t="shared" si="5"/>
        <v>17</v>
      </c>
      <c r="G52" s="2">
        <f t="shared" si="5"/>
        <v>24</v>
      </c>
      <c r="H52" s="2">
        <f aca="true" t="shared" si="7" ref="H52:Y52">H72+H87+H102+H117+H132+H147+H162+H177+H192+H207+H222+H237+H252+H267+H282+H297+H312+H327+H342+H357+H372+H387+H402</f>
        <v>11</v>
      </c>
      <c r="I52" s="2">
        <f t="shared" si="7"/>
        <v>1</v>
      </c>
      <c r="J52" s="2">
        <f t="shared" si="7"/>
        <v>20</v>
      </c>
      <c r="K52" s="2">
        <f t="shared" si="7"/>
        <v>26</v>
      </c>
      <c r="L52" s="2">
        <f t="shared" si="7"/>
        <v>8</v>
      </c>
      <c r="M52" s="2">
        <f t="shared" si="7"/>
        <v>31</v>
      </c>
      <c r="N52" s="2">
        <f t="shared" si="7"/>
        <v>14</v>
      </c>
      <c r="O52" s="2">
        <f t="shared" si="7"/>
        <v>26</v>
      </c>
      <c r="P52" s="2">
        <f t="shared" si="7"/>
        <v>8</v>
      </c>
      <c r="Q52" s="2">
        <f t="shared" si="7"/>
        <v>15</v>
      </c>
      <c r="R52" s="2">
        <f t="shared" si="7"/>
        <v>16</v>
      </c>
      <c r="S52" s="2">
        <f t="shared" si="7"/>
        <v>15</v>
      </c>
      <c r="T52" s="2">
        <f t="shared" si="7"/>
        <v>15</v>
      </c>
      <c r="U52" s="2">
        <f t="shared" si="7"/>
        <v>16</v>
      </c>
      <c r="V52" s="2">
        <f t="shared" si="7"/>
        <v>0</v>
      </c>
      <c r="W52" s="2">
        <f t="shared" si="7"/>
        <v>0</v>
      </c>
      <c r="X52" s="2">
        <f t="shared" si="7"/>
        <v>0</v>
      </c>
      <c r="Y52" s="2">
        <f t="shared" si="7"/>
        <v>0</v>
      </c>
    </row>
    <row r="53" spans="1:25" ht="12">
      <c r="A53" s="10" t="s">
        <v>5</v>
      </c>
      <c r="B53" s="2" t="e">
        <f t="shared" si="4"/>
        <v>#VALUE!</v>
      </c>
      <c r="E53" s="2">
        <f t="shared" si="5"/>
        <v>15</v>
      </c>
      <c r="F53" s="2">
        <f t="shared" si="5"/>
        <v>13</v>
      </c>
      <c r="G53" s="2">
        <f t="shared" si="5"/>
        <v>25</v>
      </c>
      <c r="H53" s="2">
        <f aca="true" t="shared" si="8" ref="H53:Y53">H73+H88+H103+H118+H133+H148+H163+H178+H193+H208+H223+H238+H253+H268+H283+H298+H313+H328+H343+H358+H373+H388+H403</f>
        <v>16</v>
      </c>
      <c r="I53" s="2">
        <f t="shared" si="8"/>
        <v>0</v>
      </c>
      <c r="J53" s="2">
        <f t="shared" si="8"/>
        <v>16</v>
      </c>
      <c r="K53" s="2">
        <f t="shared" si="8"/>
        <v>20</v>
      </c>
      <c r="L53" s="2">
        <f t="shared" si="8"/>
        <v>17</v>
      </c>
      <c r="M53" s="2">
        <f t="shared" si="8"/>
        <v>30</v>
      </c>
      <c r="N53" s="2">
        <f t="shared" si="8"/>
        <v>19</v>
      </c>
      <c r="O53" s="2">
        <f t="shared" si="8"/>
        <v>29</v>
      </c>
      <c r="P53" s="2">
        <f t="shared" si="8"/>
        <v>12</v>
      </c>
      <c r="Q53" s="2">
        <f t="shared" si="8"/>
        <v>14</v>
      </c>
      <c r="R53" s="2">
        <f t="shared" si="8"/>
        <v>20</v>
      </c>
      <c r="S53" s="2">
        <f t="shared" si="8"/>
        <v>18</v>
      </c>
      <c r="T53" s="2" t="e">
        <f t="shared" si="8"/>
        <v>#VALUE!</v>
      </c>
      <c r="U53" s="2">
        <f t="shared" si="8"/>
        <v>21</v>
      </c>
      <c r="V53" s="2">
        <f t="shared" si="8"/>
        <v>0</v>
      </c>
      <c r="W53" s="2">
        <f t="shared" si="8"/>
        <v>0</v>
      </c>
      <c r="X53" s="2">
        <f t="shared" si="8"/>
        <v>0</v>
      </c>
      <c r="Y53" s="2">
        <f t="shared" si="8"/>
        <v>0</v>
      </c>
    </row>
    <row r="54" spans="1:25" ht="12">
      <c r="A54" s="10" t="s">
        <v>6</v>
      </c>
      <c r="B54" s="2">
        <f t="shared" si="4"/>
        <v>236</v>
      </c>
      <c r="E54" s="2">
        <f aca="true" t="shared" si="9" ref="E54:F61">E74+E89+E104+E119+E134+E149+E164+E179+E194+E209+E224+E239+E254+E269+E284+E299+E314+E329+E344+E359+E374+E389+E404</f>
        <v>8</v>
      </c>
      <c r="F54" s="2">
        <f t="shared" si="9"/>
        <v>16</v>
      </c>
      <c r="G54" s="2">
        <f aca="true" t="shared" si="10" ref="G54:V61">G74+G89+G104+G119+G134+G149+G164+G179+G194+G209+G224+G239+G254+G269+G284+G299+G314+G329+G344+G359+G374+G389+G404</f>
        <v>21</v>
      </c>
      <c r="H54" s="2">
        <f t="shared" si="10"/>
        <v>8</v>
      </c>
      <c r="I54" s="2">
        <f t="shared" si="10"/>
        <v>1</v>
      </c>
      <c r="J54" s="2">
        <f t="shared" si="10"/>
        <v>17</v>
      </c>
      <c r="K54" s="2">
        <f t="shared" si="10"/>
        <v>19</v>
      </c>
      <c r="L54" s="2">
        <f t="shared" si="10"/>
        <v>7</v>
      </c>
      <c r="M54" s="2">
        <f t="shared" si="10"/>
        <v>29</v>
      </c>
      <c r="N54" s="2">
        <f t="shared" si="10"/>
        <v>9</v>
      </c>
      <c r="O54" s="2">
        <f t="shared" si="10"/>
        <v>23</v>
      </c>
      <c r="P54" s="2">
        <f t="shared" si="10"/>
        <v>7</v>
      </c>
      <c r="Q54" s="2">
        <f t="shared" si="10"/>
        <v>14</v>
      </c>
      <c r="R54" s="2">
        <f t="shared" si="10"/>
        <v>13</v>
      </c>
      <c r="S54" s="2">
        <f t="shared" si="10"/>
        <v>15</v>
      </c>
      <c r="T54" s="2">
        <f t="shared" si="10"/>
        <v>14</v>
      </c>
      <c r="U54" s="2">
        <f t="shared" si="10"/>
        <v>15</v>
      </c>
      <c r="V54" s="2">
        <f t="shared" si="10"/>
        <v>0</v>
      </c>
      <c r="W54" s="2">
        <f aca="true" t="shared" si="11" ref="W54:Y59">W74+W89+W104+W119+W134+W149+W164+W179+W194+W209+W224+W239+W254+W269+W284+W299+W314+W329+W344+W359+W374+W389+W404</f>
        <v>0</v>
      </c>
      <c r="X54" s="2">
        <f t="shared" si="11"/>
        <v>0</v>
      </c>
      <c r="Y54" s="2">
        <f t="shared" si="11"/>
        <v>0</v>
      </c>
    </row>
    <row r="55" spans="1:25" ht="12">
      <c r="A55" s="10" t="s">
        <v>7</v>
      </c>
      <c r="B55" s="2">
        <f t="shared" si="4"/>
        <v>31</v>
      </c>
      <c r="E55" s="2">
        <f t="shared" si="9"/>
        <v>1</v>
      </c>
      <c r="F55" s="2">
        <f t="shared" si="9"/>
        <v>2</v>
      </c>
      <c r="G55" s="2">
        <f t="shared" si="10"/>
        <v>8</v>
      </c>
      <c r="H55" s="2">
        <f t="shared" si="10"/>
        <v>2</v>
      </c>
      <c r="I55" s="2">
        <f t="shared" si="10"/>
        <v>0</v>
      </c>
      <c r="J55" s="2">
        <f t="shared" si="10"/>
        <v>1</v>
      </c>
      <c r="K55" s="2">
        <f t="shared" si="10"/>
        <v>2</v>
      </c>
      <c r="L55" s="2">
        <f t="shared" si="10"/>
        <v>1</v>
      </c>
      <c r="M55" s="2">
        <f t="shared" si="10"/>
        <v>2</v>
      </c>
      <c r="N55" s="2">
        <f t="shared" si="10"/>
        <v>2</v>
      </c>
      <c r="O55" s="2">
        <f t="shared" si="10"/>
        <v>2</v>
      </c>
      <c r="P55" s="2">
        <f t="shared" si="10"/>
        <v>0</v>
      </c>
      <c r="Q55" s="2">
        <f t="shared" si="10"/>
        <v>2</v>
      </c>
      <c r="R55" s="2">
        <f t="shared" si="10"/>
        <v>0</v>
      </c>
      <c r="S55" s="2">
        <f t="shared" si="10"/>
        <v>3</v>
      </c>
      <c r="T55" s="2">
        <f t="shared" si="10"/>
        <v>1</v>
      </c>
      <c r="U55" s="2">
        <f t="shared" si="10"/>
        <v>2</v>
      </c>
      <c r="V55" s="2">
        <f t="shared" si="10"/>
        <v>0</v>
      </c>
      <c r="W55" s="2">
        <f t="shared" si="11"/>
        <v>0</v>
      </c>
      <c r="X55" s="2">
        <f t="shared" si="11"/>
        <v>0</v>
      </c>
      <c r="Y55" s="2">
        <f t="shared" si="11"/>
        <v>0</v>
      </c>
    </row>
    <row r="56" spans="1:25" ht="12">
      <c r="A56" s="10" t="s">
        <v>8</v>
      </c>
      <c r="B56" s="2">
        <f t="shared" si="4"/>
        <v>12</v>
      </c>
      <c r="E56" s="2">
        <f t="shared" si="9"/>
        <v>0</v>
      </c>
      <c r="F56" s="2">
        <f t="shared" si="9"/>
        <v>0</v>
      </c>
      <c r="G56" s="2">
        <f t="shared" si="10"/>
        <v>1</v>
      </c>
      <c r="H56" s="2">
        <f t="shared" si="10"/>
        <v>1</v>
      </c>
      <c r="I56" s="2">
        <f t="shared" si="10"/>
        <v>0</v>
      </c>
      <c r="J56" s="2">
        <f t="shared" si="10"/>
        <v>0</v>
      </c>
      <c r="K56" s="2">
        <f t="shared" si="10"/>
        <v>0</v>
      </c>
      <c r="L56" s="2">
        <f t="shared" si="10"/>
        <v>1</v>
      </c>
      <c r="M56" s="2">
        <f t="shared" si="10"/>
        <v>1</v>
      </c>
      <c r="N56" s="2">
        <f t="shared" si="10"/>
        <v>1</v>
      </c>
      <c r="O56" s="2">
        <f t="shared" si="10"/>
        <v>2</v>
      </c>
      <c r="P56" s="2">
        <f t="shared" si="10"/>
        <v>0</v>
      </c>
      <c r="Q56" s="2">
        <f t="shared" si="10"/>
        <v>1</v>
      </c>
      <c r="R56" s="2">
        <f t="shared" si="10"/>
        <v>1</v>
      </c>
      <c r="S56" s="2">
        <f t="shared" si="10"/>
        <v>2</v>
      </c>
      <c r="T56" s="2">
        <f t="shared" si="10"/>
        <v>1</v>
      </c>
      <c r="U56" s="2">
        <f t="shared" si="10"/>
        <v>0</v>
      </c>
      <c r="V56" s="2">
        <f t="shared" si="10"/>
        <v>0</v>
      </c>
      <c r="W56" s="2">
        <f t="shared" si="11"/>
        <v>0</v>
      </c>
      <c r="X56" s="2">
        <f t="shared" si="11"/>
        <v>0</v>
      </c>
      <c r="Y56" s="2">
        <f t="shared" si="11"/>
        <v>0</v>
      </c>
    </row>
    <row r="57" spans="1:25" ht="12">
      <c r="A57" s="10" t="s">
        <v>9</v>
      </c>
      <c r="B57" s="2">
        <f t="shared" si="4"/>
        <v>24</v>
      </c>
      <c r="E57" s="2">
        <f t="shared" si="9"/>
        <v>1</v>
      </c>
      <c r="F57" s="2">
        <f t="shared" si="9"/>
        <v>3</v>
      </c>
      <c r="G57" s="2">
        <f t="shared" si="10"/>
        <v>2</v>
      </c>
      <c r="H57" s="2">
        <f t="shared" si="10"/>
        <v>1</v>
      </c>
      <c r="I57" s="2">
        <f t="shared" si="10"/>
        <v>0</v>
      </c>
      <c r="J57" s="2">
        <f t="shared" si="10"/>
        <v>2</v>
      </c>
      <c r="K57" s="2">
        <f t="shared" si="10"/>
        <v>1</v>
      </c>
      <c r="L57" s="2">
        <f t="shared" si="10"/>
        <v>1</v>
      </c>
      <c r="M57" s="2">
        <f t="shared" si="10"/>
        <v>5</v>
      </c>
      <c r="N57" s="2">
        <f t="shared" si="10"/>
        <v>0</v>
      </c>
      <c r="O57" s="2">
        <f t="shared" si="10"/>
        <v>3</v>
      </c>
      <c r="P57" s="2">
        <f t="shared" si="10"/>
        <v>1</v>
      </c>
      <c r="Q57" s="2">
        <f t="shared" si="10"/>
        <v>0</v>
      </c>
      <c r="R57" s="2">
        <f t="shared" si="10"/>
        <v>2</v>
      </c>
      <c r="S57" s="2">
        <f t="shared" si="10"/>
        <v>1</v>
      </c>
      <c r="T57" s="2">
        <f t="shared" si="10"/>
        <v>0</v>
      </c>
      <c r="U57" s="2">
        <f t="shared" si="10"/>
        <v>1</v>
      </c>
      <c r="V57" s="2">
        <f t="shared" si="10"/>
        <v>0</v>
      </c>
      <c r="W57" s="2">
        <f t="shared" si="11"/>
        <v>0</v>
      </c>
      <c r="X57" s="2">
        <f t="shared" si="11"/>
        <v>0</v>
      </c>
      <c r="Y57" s="2">
        <f t="shared" si="11"/>
        <v>0</v>
      </c>
    </row>
    <row r="58" spans="1:25" ht="12">
      <c r="A58" s="10" t="s">
        <v>10</v>
      </c>
      <c r="B58" s="2">
        <f t="shared" si="4"/>
        <v>101</v>
      </c>
      <c r="E58" s="2">
        <f t="shared" si="9"/>
        <v>1</v>
      </c>
      <c r="F58" s="2">
        <f t="shared" si="9"/>
        <v>8</v>
      </c>
      <c r="G58" s="2">
        <f t="shared" si="10"/>
        <v>9</v>
      </c>
      <c r="H58" s="2">
        <f t="shared" si="10"/>
        <v>2</v>
      </c>
      <c r="I58" s="2">
        <f t="shared" si="10"/>
        <v>1</v>
      </c>
      <c r="J58" s="2">
        <f t="shared" si="10"/>
        <v>15</v>
      </c>
      <c r="K58" s="2">
        <f t="shared" si="10"/>
        <v>10</v>
      </c>
      <c r="L58" s="2">
        <f t="shared" si="10"/>
        <v>1</v>
      </c>
      <c r="M58" s="2">
        <f t="shared" si="10"/>
        <v>5</v>
      </c>
      <c r="N58" s="2">
        <f t="shared" si="10"/>
        <v>7</v>
      </c>
      <c r="O58" s="2">
        <f t="shared" si="10"/>
        <v>7</v>
      </c>
      <c r="P58" s="2">
        <f t="shared" si="10"/>
        <v>2</v>
      </c>
      <c r="Q58" s="2">
        <f t="shared" si="10"/>
        <v>9</v>
      </c>
      <c r="R58" s="2">
        <f t="shared" si="10"/>
        <v>6</v>
      </c>
      <c r="S58" s="2">
        <f t="shared" si="10"/>
        <v>9</v>
      </c>
      <c r="T58" s="2">
        <f t="shared" si="10"/>
        <v>8</v>
      </c>
      <c r="U58" s="2">
        <f t="shared" si="10"/>
        <v>1</v>
      </c>
      <c r="V58" s="2">
        <f t="shared" si="10"/>
        <v>0</v>
      </c>
      <c r="W58" s="2">
        <f t="shared" si="11"/>
        <v>0</v>
      </c>
      <c r="X58" s="2">
        <f t="shared" si="11"/>
        <v>0</v>
      </c>
      <c r="Y58" s="2">
        <f t="shared" si="11"/>
        <v>0</v>
      </c>
    </row>
    <row r="59" spans="1:25" ht="12">
      <c r="A59" s="10" t="s">
        <v>30</v>
      </c>
      <c r="B59" s="2">
        <f t="shared" si="4"/>
        <v>22</v>
      </c>
      <c r="E59" s="2">
        <f t="shared" si="9"/>
        <v>4</v>
      </c>
      <c r="F59" s="2">
        <f t="shared" si="9"/>
        <v>2</v>
      </c>
      <c r="G59" s="2">
        <f t="shared" si="10"/>
        <v>1</v>
      </c>
      <c r="H59" s="2">
        <f t="shared" si="10"/>
        <v>2</v>
      </c>
      <c r="I59" s="2">
        <f t="shared" si="10"/>
        <v>0</v>
      </c>
      <c r="J59" s="2">
        <f t="shared" si="10"/>
        <v>3</v>
      </c>
      <c r="K59" s="2">
        <f t="shared" si="10"/>
        <v>1</v>
      </c>
      <c r="L59" s="2">
        <f t="shared" si="10"/>
        <v>0</v>
      </c>
      <c r="M59" s="2">
        <f t="shared" si="10"/>
        <v>1</v>
      </c>
      <c r="N59" s="2">
        <f t="shared" si="10"/>
        <v>0</v>
      </c>
      <c r="O59" s="2">
        <f t="shared" si="10"/>
        <v>1</v>
      </c>
      <c r="P59" s="2">
        <f t="shared" si="10"/>
        <v>1</v>
      </c>
      <c r="Q59" s="2">
        <f t="shared" si="10"/>
        <v>2</v>
      </c>
      <c r="R59" s="2">
        <f t="shared" si="10"/>
        <v>1</v>
      </c>
      <c r="S59" s="2">
        <f t="shared" si="10"/>
        <v>0</v>
      </c>
      <c r="T59" s="2">
        <f t="shared" si="10"/>
        <v>1</v>
      </c>
      <c r="U59" s="2">
        <f t="shared" si="10"/>
        <v>2</v>
      </c>
      <c r="V59" s="2">
        <f t="shared" si="10"/>
        <v>0</v>
      </c>
      <c r="W59" s="2">
        <f t="shared" si="11"/>
        <v>0</v>
      </c>
      <c r="X59" s="2">
        <f t="shared" si="11"/>
        <v>0</v>
      </c>
      <c r="Y59" s="2">
        <f t="shared" si="11"/>
        <v>0</v>
      </c>
    </row>
    <row r="60" spans="1:25" ht="12">
      <c r="A60" s="10" t="s">
        <v>12</v>
      </c>
      <c r="B60" s="2">
        <f t="shared" si="4"/>
        <v>11</v>
      </c>
      <c r="E60" s="2">
        <f t="shared" si="9"/>
        <v>0</v>
      </c>
      <c r="F60" s="2">
        <f t="shared" si="9"/>
        <v>0</v>
      </c>
      <c r="G60" s="2">
        <f t="shared" si="10"/>
        <v>2</v>
      </c>
      <c r="H60" s="2">
        <f t="shared" si="10"/>
        <v>1</v>
      </c>
      <c r="I60" s="2">
        <f t="shared" si="10"/>
        <v>1</v>
      </c>
      <c r="J60" s="2">
        <f t="shared" si="10"/>
        <v>0</v>
      </c>
      <c r="K60" s="2">
        <f t="shared" si="10"/>
        <v>0</v>
      </c>
      <c r="L60" s="2">
        <f t="shared" si="10"/>
        <v>1</v>
      </c>
      <c r="M60" s="2">
        <f t="shared" si="10"/>
        <v>1</v>
      </c>
      <c r="N60" s="2">
        <f t="shared" si="10"/>
        <v>1</v>
      </c>
      <c r="O60" s="2">
        <f t="shared" si="10"/>
        <v>0</v>
      </c>
      <c r="P60" s="2">
        <f t="shared" si="10"/>
        <v>1</v>
      </c>
      <c r="Q60" s="2">
        <f t="shared" si="10"/>
        <v>1</v>
      </c>
      <c r="R60" s="2">
        <f t="shared" si="10"/>
        <v>2</v>
      </c>
      <c r="S60" s="2">
        <f t="shared" si="10"/>
        <v>0</v>
      </c>
      <c r="T60" s="2">
        <f t="shared" si="10"/>
        <v>0</v>
      </c>
      <c r="U60" s="2">
        <f t="shared" si="10"/>
        <v>0</v>
      </c>
      <c r="V60" s="2">
        <f t="shared" si="10"/>
        <v>0</v>
      </c>
      <c r="W60" s="2">
        <f aca="true" t="shared" si="12" ref="W60:Y61">W80+W95+W110+W125+W140+W155+W170+W185+W200+W215+W230+W245+W260+W275+W290+W305+W320+W335+W350+W365+W380+W395+W410</f>
        <v>0</v>
      </c>
      <c r="X60" s="2">
        <f t="shared" si="12"/>
        <v>0</v>
      </c>
      <c r="Y60" s="2">
        <f t="shared" si="12"/>
        <v>0</v>
      </c>
    </row>
    <row r="61" spans="1:25" ht="12">
      <c r="A61" s="10" t="s">
        <v>13</v>
      </c>
      <c r="B61" s="2">
        <f t="shared" si="4"/>
        <v>12</v>
      </c>
      <c r="E61" s="2">
        <f t="shared" si="9"/>
        <v>1</v>
      </c>
      <c r="F61" s="2">
        <f t="shared" si="9"/>
        <v>0</v>
      </c>
      <c r="G61" s="2">
        <f t="shared" si="10"/>
        <v>1</v>
      </c>
      <c r="H61" s="2">
        <f t="shared" si="10"/>
        <v>1</v>
      </c>
      <c r="I61" s="2">
        <f t="shared" si="10"/>
        <v>0</v>
      </c>
      <c r="J61" s="2">
        <f t="shared" si="10"/>
        <v>0</v>
      </c>
      <c r="K61" s="2">
        <f t="shared" si="10"/>
        <v>0</v>
      </c>
      <c r="L61" s="2">
        <f t="shared" si="10"/>
        <v>0</v>
      </c>
      <c r="M61" s="2">
        <f t="shared" si="10"/>
        <v>1</v>
      </c>
      <c r="N61" s="2">
        <f t="shared" si="10"/>
        <v>0</v>
      </c>
      <c r="O61" s="2">
        <f t="shared" si="10"/>
        <v>1</v>
      </c>
      <c r="P61" s="2">
        <f t="shared" si="10"/>
        <v>1</v>
      </c>
      <c r="Q61" s="2">
        <f t="shared" si="10"/>
        <v>3</v>
      </c>
      <c r="R61" s="2">
        <f t="shared" si="10"/>
        <v>1</v>
      </c>
      <c r="S61" s="2">
        <f t="shared" si="10"/>
        <v>0</v>
      </c>
      <c r="T61" s="2">
        <f t="shared" si="10"/>
        <v>2</v>
      </c>
      <c r="U61" s="2">
        <f t="shared" si="10"/>
        <v>0</v>
      </c>
      <c r="V61" s="2">
        <f t="shared" si="10"/>
        <v>0</v>
      </c>
      <c r="W61" s="2">
        <f t="shared" si="12"/>
        <v>0</v>
      </c>
      <c r="X61" s="2">
        <f t="shared" si="12"/>
        <v>0</v>
      </c>
      <c r="Y61" s="2">
        <f t="shared" si="12"/>
        <v>0</v>
      </c>
    </row>
    <row r="62" spans="1:16" ht="22.5" customHeight="1">
      <c r="A62"/>
      <c r="B62" s="16"/>
      <c r="C62" s="20"/>
      <c r="E62" s="19"/>
      <c r="F62" s="19"/>
      <c r="G62" s="19"/>
      <c r="H62" s="19"/>
      <c r="I62" s="16"/>
      <c r="J62" s="7"/>
      <c r="K62" s="19"/>
      <c r="L62"/>
      <c r="M62" s="21"/>
      <c r="N62" s="16"/>
      <c r="O62" s="16"/>
      <c r="P62"/>
    </row>
    <row r="63" spans="1:16" ht="18" customHeight="1">
      <c r="A63"/>
      <c r="B63"/>
      <c r="C63" s="12"/>
      <c r="E63" s="19"/>
      <c r="F63" s="19"/>
      <c r="G63" s="19"/>
      <c r="H63" s="19"/>
      <c r="I63" s="16"/>
      <c r="J63" s="7"/>
      <c r="K63" s="7"/>
      <c r="L63" s="19"/>
      <c r="M63" s="22"/>
      <c r="N63" s="16"/>
      <c r="O63" s="16"/>
      <c r="P63"/>
    </row>
    <row r="64" spans="1:16" s="13" customFormat="1" ht="24" customHeight="1">
      <c r="A64" s="39"/>
      <c r="B64" s="38"/>
      <c r="C64" s="2"/>
      <c r="D64" s="2"/>
      <c r="E64" s="3"/>
      <c r="F64" s="3"/>
      <c r="G64" s="3"/>
      <c r="H64" s="3"/>
      <c r="I64" s="3"/>
      <c r="J64" s="3"/>
      <c r="K64" s="4"/>
      <c r="L64" s="3"/>
      <c r="M64" s="5"/>
      <c r="N64" s="4"/>
      <c r="O64" s="3"/>
      <c r="P64"/>
    </row>
    <row r="65" spans="1:16" s="13" customFormat="1" ht="21.75" customHeight="1">
      <c r="A65" s="1"/>
      <c r="B65" s="19"/>
      <c r="C65" s="32"/>
      <c r="D65" s="2"/>
      <c r="E65" s="19"/>
      <c r="F65" s="19"/>
      <c r="G65" s="19"/>
      <c r="H65" s="19"/>
      <c r="I65" s="16"/>
      <c r="J65" s="7"/>
      <c r="K65" s="19"/>
      <c r="L65" s="19"/>
      <c r="M65" s="37"/>
      <c r="N65" s="16"/>
      <c r="O65" s="16"/>
      <c r="P65"/>
    </row>
    <row r="66" spans="1:16" ht="22.5" customHeight="1">
      <c r="A66"/>
      <c r="B66" s="16"/>
      <c r="C66" s="20"/>
      <c r="E66" s="16"/>
      <c r="F66" s="16"/>
      <c r="G66" s="16"/>
      <c r="H66" s="16"/>
      <c r="I66" s="19"/>
      <c r="J66" s="7"/>
      <c r="K66" s="19"/>
      <c r="L66" s="16"/>
      <c r="M66" s="21"/>
      <c r="N66" s="16"/>
      <c r="O66" s="16"/>
      <c r="P66"/>
    </row>
    <row r="67" spans="1:16" ht="18" customHeight="1">
      <c r="A67" s="23"/>
      <c r="B67" s="12"/>
      <c r="C67" s="12"/>
      <c r="E67" s="16"/>
      <c r="F67" s="16"/>
      <c r="G67" s="16"/>
      <c r="H67" s="16"/>
      <c r="I67" s="19"/>
      <c r="J67" s="7"/>
      <c r="K67" s="7"/>
      <c r="L67" s="19"/>
      <c r="M67" s="22"/>
      <c r="N67" s="16"/>
      <c r="O67" s="16"/>
      <c r="P67"/>
    </row>
    <row r="68" spans="5:15" ht="12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26" ht="12">
      <c r="B69" s="3" t="s">
        <v>27</v>
      </c>
      <c r="C69" s="3" t="s">
        <v>28</v>
      </c>
      <c r="D69" s="3" t="s">
        <v>29</v>
      </c>
      <c r="E69" s="34">
        <f>E49</f>
        <v>36644</v>
      </c>
      <c r="F69" s="34">
        <f>F49</f>
        <v>36651</v>
      </c>
      <c r="G69" s="34">
        <f>G49</f>
        <v>36658</v>
      </c>
      <c r="H69" s="34">
        <f>H49</f>
        <v>36665</v>
      </c>
      <c r="I69" s="34">
        <f aca="true" t="shared" si="13" ref="I69:U69">I49</f>
        <v>36672</v>
      </c>
      <c r="J69" s="34">
        <f t="shared" si="13"/>
        <v>36679</v>
      </c>
      <c r="K69" s="34">
        <f t="shared" si="13"/>
        <v>36686</v>
      </c>
      <c r="L69" s="34">
        <f t="shared" si="13"/>
        <v>36693</v>
      </c>
      <c r="M69" s="34">
        <f t="shared" si="13"/>
        <v>36700</v>
      </c>
      <c r="N69" s="34">
        <f t="shared" si="13"/>
        <v>36707</v>
      </c>
      <c r="O69" s="34">
        <f t="shared" si="13"/>
        <v>36714</v>
      </c>
      <c r="P69" s="34">
        <f t="shared" si="13"/>
        <v>36721</v>
      </c>
      <c r="Q69" s="34">
        <f t="shared" si="13"/>
        <v>36728</v>
      </c>
      <c r="R69" s="34">
        <f t="shared" si="13"/>
        <v>36735</v>
      </c>
      <c r="S69" s="34">
        <f t="shared" si="13"/>
        <v>36742</v>
      </c>
      <c r="T69" s="34">
        <f t="shared" si="13"/>
        <v>36749</v>
      </c>
      <c r="U69" s="34">
        <f t="shared" si="13"/>
        <v>36756</v>
      </c>
      <c r="V69" s="34">
        <f>V34</f>
        <v>0</v>
      </c>
      <c r="W69" s="34">
        <f>W34</f>
        <v>0</v>
      </c>
      <c r="X69" s="34">
        <f>X34</f>
        <v>0</v>
      </c>
      <c r="Z69" s="13"/>
    </row>
    <row r="70" spans="1:15" ht="12">
      <c r="A70" s="6" t="s">
        <v>46</v>
      </c>
      <c r="B70" s="11">
        <f>(B73/B71)</f>
        <v>0.4583333333333333</v>
      </c>
      <c r="C70" s="11">
        <f>((B73+B75+2*B76+3*B77)/B71)</f>
        <v>0.5</v>
      </c>
      <c r="D70" s="11">
        <f>((B73+B78+B79)/(B71+B78))</f>
        <v>0.6129032258064516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8" ht="12">
      <c r="A71" s="10" t="s">
        <v>3</v>
      </c>
      <c r="B71" s="2">
        <f aca="true" t="shared" si="14" ref="B71:B81">SUM(E71:Y71)</f>
        <v>24</v>
      </c>
      <c r="E71" s="13"/>
      <c r="F71" s="13"/>
      <c r="G71" s="13">
        <v>3</v>
      </c>
      <c r="H71" s="13">
        <v>2</v>
      </c>
      <c r="I71" s="13">
        <v>2</v>
      </c>
      <c r="J71" s="13">
        <v>1</v>
      </c>
      <c r="K71" s="13"/>
      <c r="L71" s="13"/>
      <c r="M71" s="13"/>
      <c r="N71" s="13">
        <v>5</v>
      </c>
      <c r="O71" s="13">
        <v>5</v>
      </c>
      <c r="P71" s="13">
        <v>3</v>
      </c>
      <c r="Q71" s="13">
        <v>2</v>
      </c>
      <c r="R71" s="13">
        <v>1</v>
      </c>
    </row>
    <row r="72" spans="1:17" ht="12">
      <c r="A72" s="10" t="s">
        <v>4</v>
      </c>
      <c r="B72" s="2">
        <f t="shared" si="14"/>
        <v>10</v>
      </c>
      <c r="E72" s="13"/>
      <c r="F72" s="13"/>
      <c r="G72" s="13">
        <v>1</v>
      </c>
      <c r="H72" s="13">
        <v>1</v>
      </c>
      <c r="I72" s="13">
        <v>1</v>
      </c>
      <c r="J72" s="13">
        <v>2</v>
      </c>
      <c r="K72" s="13"/>
      <c r="L72" s="13"/>
      <c r="M72" s="13"/>
      <c r="N72" s="13">
        <v>1</v>
      </c>
      <c r="O72" s="13">
        <v>1</v>
      </c>
      <c r="P72" s="13">
        <v>1</v>
      </c>
      <c r="Q72" s="13">
        <v>2</v>
      </c>
    </row>
    <row r="73" spans="1:18" ht="12">
      <c r="A73" s="10" t="s">
        <v>5</v>
      </c>
      <c r="B73" s="2">
        <f t="shared" si="14"/>
        <v>11</v>
      </c>
      <c r="E73" s="13"/>
      <c r="F73" s="13"/>
      <c r="G73" s="13">
        <v>1</v>
      </c>
      <c r="H73" s="13">
        <v>0</v>
      </c>
      <c r="I73" s="13">
        <v>0</v>
      </c>
      <c r="J73" s="13">
        <v>1</v>
      </c>
      <c r="K73" s="13"/>
      <c r="L73" s="13"/>
      <c r="M73" s="13"/>
      <c r="N73" s="13">
        <v>2</v>
      </c>
      <c r="O73" s="13">
        <v>3</v>
      </c>
      <c r="P73" s="13">
        <v>2</v>
      </c>
      <c r="Q73" s="13">
        <v>1</v>
      </c>
      <c r="R73" s="13">
        <v>1</v>
      </c>
    </row>
    <row r="74" spans="1:17" ht="12">
      <c r="A74" s="10" t="s">
        <v>6</v>
      </c>
      <c r="B74" s="2">
        <f t="shared" si="14"/>
        <v>5</v>
      </c>
      <c r="E74" s="13"/>
      <c r="F74" s="13"/>
      <c r="G74" s="13">
        <v>2</v>
      </c>
      <c r="H74" s="13">
        <v>1</v>
      </c>
      <c r="I74" s="13">
        <v>1</v>
      </c>
      <c r="J74" s="13"/>
      <c r="K74" s="13"/>
      <c r="L74" s="13"/>
      <c r="M74" s="13"/>
      <c r="N74" s="13"/>
      <c r="O74" s="13">
        <v>1</v>
      </c>
      <c r="Q74" s="13">
        <v>0</v>
      </c>
    </row>
    <row r="75" spans="1:15" ht="12">
      <c r="A75" s="10" t="s">
        <v>7</v>
      </c>
      <c r="B75" s="2">
        <f t="shared" si="14"/>
        <v>1</v>
      </c>
      <c r="E75" s="13"/>
      <c r="F75" s="13"/>
      <c r="G75" s="13">
        <v>1</v>
      </c>
      <c r="H75" s="13"/>
      <c r="I75" s="13"/>
      <c r="J75" s="13"/>
      <c r="K75" s="13"/>
      <c r="L75" s="13"/>
      <c r="M75" s="13"/>
      <c r="N75" s="13"/>
      <c r="O75" s="13"/>
    </row>
    <row r="76" spans="1:15" ht="12">
      <c r="A76" s="10" t="s">
        <v>8</v>
      </c>
      <c r="B76" s="2">
        <f t="shared" si="14"/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2">
      <c r="A77" s="10" t="s">
        <v>9</v>
      </c>
      <c r="B77" s="2">
        <f t="shared" si="14"/>
        <v>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7" ht="12">
      <c r="A78" s="10" t="s">
        <v>10</v>
      </c>
      <c r="B78" s="2">
        <f t="shared" si="14"/>
        <v>7</v>
      </c>
      <c r="E78" s="13"/>
      <c r="F78" s="13"/>
      <c r="G78" s="13"/>
      <c r="H78" s="13">
        <v>1</v>
      </c>
      <c r="I78" s="13">
        <v>1</v>
      </c>
      <c r="J78" s="13">
        <v>3</v>
      </c>
      <c r="K78" s="13"/>
      <c r="L78" s="13"/>
      <c r="M78" s="13"/>
      <c r="N78" s="13"/>
      <c r="O78" s="13"/>
      <c r="Q78" s="13">
        <v>2</v>
      </c>
    </row>
    <row r="79" spans="1:16" ht="12">
      <c r="A79" s="10" t="s">
        <v>30</v>
      </c>
      <c r="B79" s="2">
        <f t="shared" si="14"/>
        <v>1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>
        <v>1</v>
      </c>
    </row>
    <row r="80" spans="1:15" ht="12">
      <c r="A80" s="10" t="s">
        <v>12</v>
      </c>
      <c r="B80" s="2">
        <f t="shared" si="14"/>
        <v>3</v>
      </c>
      <c r="E80" s="13"/>
      <c r="F80" s="13"/>
      <c r="G80" s="13">
        <v>1</v>
      </c>
      <c r="H80" s="13">
        <v>1</v>
      </c>
      <c r="I80" s="13">
        <v>1</v>
      </c>
      <c r="J80" s="13"/>
      <c r="K80" s="13"/>
      <c r="L80" s="13"/>
      <c r="M80" s="13"/>
      <c r="N80" s="13"/>
      <c r="O80" s="13"/>
    </row>
    <row r="81" spans="1:15" ht="12">
      <c r="A81" s="10" t="s">
        <v>13</v>
      </c>
      <c r="B81" s="2">
        <f t="shared" si="14"/>
        <v>1</v>
      </c>
      <c r="E81" s="13"/>
      <c r="F81" s="13"/>
      <c r="G81" s="13">
        <v>1</v>
      </c>
      <c r="H81" s="13"/>
      <c r="I81" s="13"/>
      <c r="J81" s="13"/>
      <c r="K81" s="13"/>
      <c r="L81" s="13"/>
      <c r="M81" s="13"/>
      <c r="N81" s="13"/>
      <c r="O81" s="13"/>
    </row>
    <row r="82" spans="1:15" ht="12">
      <c r="A82" s="10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5:15" ht="12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2:21" ht="12">
      <c r="B84" s="3" t="s">
        <v>27</v>
      </c>
      <c r="C84" s="3" t="s">
        <v>28</v>
      </c>
      <c r="D84" s="3" t="s">
        <v>29</v>
      </c>
      <c r="E84" s="34">
        <f aca="true" t="shared" si="15" ref="E84:U84">E49</f>
        <v>36644</v>
      </c>
      <c r="F84" s="34">
        <f t="shared" si="15"/>
        <v>36651</v>
      </c>
      <c r="G84" s="34">
        <f t="shared" si="15"/>
        <v>36658</v>
      </c>
      <c r="H84" s="34">
        <f t="shared" si="15"/>
        <v>36665</v>
      </c>
      <c r="I84" s="34">
        <f t="shared" si="15"/>
        <v>36672</v>
      </c>
      <c r="J84" s="34">
        <f t="shared" si="15"/>
        <v>36679</v>
      </c>
      <c r="K84" s="34">
        <f t="shared" si="15"/>
        <v>36686</v>
      </c>
      <c r="L84" s="34">
        <f t="shared" si="15"/>
        <v>36693</v>
      </c>
      <c r="M84" s="34">
        <f t="shared" si="15"/>
        <v>36700</v>
      </c>
      <c r="N84" s="34">
        <f t="shared" si="15"/>
        <v>36707</v>
      </c>
      <c r="O84" s="34">
        <f t="shared" si="15"/>
        <v>36714</v>
      </c>
      <c r="P84" s="34">
        <f t="shared" si="15"/>
        <v>36721</v>
      </c>
      <c r="Q84" s="34">
        <f t="shared" si="15"/>
        <v>36728</v>
      </c>
      <c r="R84" s="34">
        <f t="shared" si="15"/>
        <v>36735</v>
      </c>
      <c r="S84" s="34">
        <f t="shared" si="15"/>
        <v>36742</v>
      </c>
      <c r="T84" s="34">
        <f t="shared" si="15"/>
        <v>36749</v>
      </c>
      <c r="U84" s="34">
        <f t="shared" si="15"/>
        <v>36756</v>
      </c>
    </row>
    <row r="85" spans="1:25" ht="12">
      <c r="A85" s="6" t="s">
        <v>47</v>
      </c>
      <c r="B85" s="11">
        <f>(B88/B86)</f>
        <v>0.46153846153846156</v>
      </c>
      <c r="C85" s="11">
        <f>((B88+B90+2*B91+3*B92)/B86)</f>
        <v>0.717948717948718</v>
      </c>
      <c r="D85" s="11">
        <f>((B88+B93+B94)/(B86+B93))</f>
        <v>0.5121951219512195</v>
      </c>
      <c r="E85" s="34"/>
      <c r="F85" s="34"/>
      <c r="G85" s="34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14"/>
      <c r="W85" s="14"/>
      <c r="X85" s="14"/>
      <c r="Y85" s="14"/>
    </row>
    <row r="86" spans="1:21" ht="12">
      <c r="A86" s="10" t="s">
        <v>3</v>
      </c>
      <c r="B86" s="2">
        <f aca="true" t="shared" si="16" ref="B86:B96">SUM(E86:Y86)</f>
        <v>39</v>
      </c>
      <c r="E86" s="2">
        <v>3</v>
      </c>
      <c r="F86" s="2">
        <v>3</v>
      </c>
      <c r="G86" s="2">
        <v>4</v>
      </c>
      <c r="H86" s="2">
        <v>4</v>
      </c>
      <c r="J86" s="2">
        <v>3</v>
      </c>
      <c r="K86" s="2">
        <v>2</v>
      </c>
      <c r="L86" s="2">
        <v>4</v>
      </c>
      <c r="M86" s="2">
        <v>4</v>
      </c>
      <c r="N86" s="2">
        <v>4</v>
      </c>
      <c r="T86" s="13">
        <v>4</v>
      </c>
      <c r="U86" s="13">
        <v>4</v>
      </c>
    </row>
    <row r="87" spans="1:21" ht="12">
      <c r="A87" s="10" t="s">
        <v>4</v>
      </c>
      <c r="B87" s="2">
        <f t="shared" si="16"/>
        <v>13</v>
      </c>
      <c r="E87" s="2">
        <v>1</v>
      </c>
      <c r="F87" s="2">
        <v>2</v>
      </c>
      <c r="G87" s="2">
        <v>1</v>
      </c>
      <c r="H87" s="2">
        <v>0</v>
      </c>
      <c r="J87" s="2">
        <v>2</v>
      </c>
      <c r="K87" s="2">
        <v>4</v>
      </c>
      <c r="L87" s="2">
        <v>0</v>
      </c>
      <c r="M87" s="2">
        <v>1</v>
      </c>
      <c r="N87" s="2">
        <v>0</v>
      </c>
      <c r="T87" s="13">
        <v>1</v>
      </c>
      <c r="U87" s="13">
        <v>1</v>
      </c>
    </row>
    <row r="88" spans="1:21" ht="12">
      <c r="A88" s="10" t="s">
        <v>5</v>
      </c>
      <c r="B88" s="2">
        <f t="shared" si="16"/>
        <v>18</v>
      </c>
      <c r="E88" s="2">
        <v>1</v>
      </c>
      <c r="F88" s="2">
        <v>2</v>
      </c>
      <c r="G88" s="2">
        <v>2</v>
      </c>
      <c r="H88" s="2">
        <v>2</v>
      </c>
      <c r="J88" s="2">
        <v>1</v>
      </c>
      <c r="K88" s="2">
        <v>2</v>
      </c>
      <c r="L88" s="2">
        <v>0</v>
      </c>
      <c r="M88" s="2">
        <v>2</v>
      </c>
      <c r="N88" s="2">
        <v>2</v>
      </c>
      <c r="T88" s="13">
        <v>2</v>
      </c>
      <c r="U88" s="13">
        <v>2</v>
      </c>
    </row>
    <row r="89" spans="1:21" ht="12">
      <c r="A89" s="10" t="s">
        <v>6</v>
      </c>
      <c r="B89" s="2">
        <f t="shared" si="16"/>
        <v>14</v>
      </c>
      <c r="F89" s="2">
        <v>3</v>
      </c>
      <c r="G89" s="2">
        <v>1</v>
      </c>
      <c r="H89" s="2">
        <v>0</v>
      </c>
      <c r="J89" s="2">
        <v>3</v>
      </c>
      <c r="K89" s="2">
        <v>2</v>
      </c>
      <c r="M89" s="2">
        <v>2</v>
      </c>
      <c r="N89" s="2">
        <v>2</v>
      </c>
      <c r="U89" s="13">
        <v>1</v>
      </c>
    </row>
    <row r="90" spans="1:11" ht="12">
      <c r="A90" s="10" t="s">
        <v>7</v>
      </c>
      <c r="B90" s="2">
        <f t="shared" si="16"/>
        <v>1</v>
      </c>
      <c r="K90" s="2">
        <v>1</v>
      </c>
    </row>
    <row r="91" spans="1:2" ht="12">
      <c r="A91" s="10" t="s">
        <v>8</v>
      </c>
      <c r="B91" s="2">
        <f t="shared" si="16"/>
        <v>0</v>
      </c>
    </row>
    <row r="92" spans="1:13" ht="12">
      <c r="A92" s="10" t="s">
        <v>9</v>
      </c>
      <c r="B92" s="2">
        <f t="shared" si="16"/>
        <v>3</v>
      </c>
      <c r="F92" s="2">
        <v>1</v>
      </c>
      <c r="J92" s="2">
        <v>1</v>
      </c>
      <c r="M92" s="2">
        <v>1</v>
      </c>
    </row>
    <row r="93" spans="1:11" ht="12">
      <c r="A93" s="10" t="s">
        <v>10</v>
      </c>
      <c r="B93" s="2">
        <f t="shared" si="16"/>
        <v>2</v>
      </c>
      <c r="K93" s="2">
        <v>2</v>
      </c>
    </row>
    <row r="94" spans="1:10" ht="12">
      <c r="A94" s="10" t="s">
        <v>30</v>
      </c>
      <c r="B94" s="2">
        <f t="shared" si="16"/>
        <v>1</v>
      </c>
      <c r="J94" s="2">
        <v>1</v>
      </c>
    </row>
    <row r="95" spans="1:2" ht="12">
      <c r="A95" s="10" t="s">
        <v>12</v>
      </c>
      <c r="B95" s="2">
        <f t="shared" si="16"/>
        <v>0</v>
      </c>
    </row>
    <row r="96" spans="1:20" ht="12">
      <c r="A96" s="10" t="s">
        <v>13</v>
      </c>
      <c r="B96" s="2">
        <f t="shared" si="16"/>
        <v>1</v>
      </c>
      <c r="T96" s="13">
        <v>1</v>
      </c>
    </row>
    <row r="97" ht="12">
      <c r="A97" s="10"/>
    </row>
    <row r="98" ht="12" hidden="1">
      <c r="A98" s="10"/>
    </row>
    <row r="99" spans="2:21" ht="12" hidden="1">
      <c r="B99" s="3" t="s">
        <v>27</v>
      </c>
      <c r="C99" s="3" t="s">
        <v>28</v>
      </c>
      <c r="D99" s="3" t="s">
        <v>29</v>
      </c>
      <c r="E99" s="34">
        <f>E84</f>
        <v>36644</v>
      </c>
      <c r="F99" s="34">
        <f aca="true" t="shared" si="17" ref="F99:U99">F84</f>
        <v>36651</v>
      </c>
      <c r="G99" s="34">
        <f t="shared" si="17"/>
        <v>36658</v>
      </c>
      <c r="H99" s="34">
        <f t="shared" si="17"/>
        <v>36665</v>
      </c>
      <c r="I99" s="34">
        <f t="shared" si="17"/>
        <v>36672</v>
      </c>
      <c r="J99" s="34">
        <f t="shared" si="17"/>
        <v>36679</v>
      </c>
      <c r="K99" s="34">
        <f t="shared" si="17"/>
        <v>36686</v>
      </c>
      <c r="L99" s="34">
        <f t="shared" si="17"/>
        <v>36693</v>
      </c>
      <c r="M99" s="34">
        <f t="shared" si="17"/>
        <v>36700</v>
      </c>
      <c r="N99" s="34">
        <f t="shared" si="17"/>
        <v>36707</v>
      </c>
      <c r="O99" s="34">
        <f t="shared" si="17"/>
        <v>36714</v>
      </c>
      <c r="P99" s="34">
        <f t="shared" si="17"/>
        <v>36721</v>
      </c>
      <c r="Q99" s="34">
        <f t="shared" si="17"/>
        <v>36728</v>
      </c>
      <c r="R99" s="34">
        <f t="shared" si="17"/>
        <v>36735</v>
      </c>
      <c r="S99" s="34">
        <f t="shared" si="17"/>
        <v>36742</v>
      </c>
      <c r="T99" s="34">
        <f t="shared" si="17"/>
        <v>36749</v>
      </c>
      <c r="U99" s="34">
        <f t="shared" si="17"/>
        <v>36756</v>
      </c>
    </row>
    <row r="100" spans="1:25" ht="12" hidden="1">
      <c r="A100" s="6"/>
      <c r="B100" s="11" t="e">
        <f>(B103/B101)</f>
        <v>#DIV/0!</v>
      </c>
      <c r="C100" s="11" t="e">
        <f>((B103+B105+2*B106+3*B107)/B101)</f>
        <v>#DIV/0!</v>
      </c>
      <c r="D100" s="11" t="e">
        <f>((B103+B108+B109)/(B101+B108))</f>
        <v>#DIV/0!</v>
      </c>
      <c r="E100" s="34"/>
      <c r="F100" s="34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14"/>
      <c r="W100" s="14"/>
      <c r="X100" s="14"/>
      <c r="Y100" s="14"/>
    </row>
    <row r="101" spans="1:2" ht="12" hidden="1">
      <c r="A101" s="10" t="s">
        <v>3</v>
      </c>
      <c r="B101" s="2">
        <f aca="true" t="shared" si="18" ref="B101:B111">SUM(E101:Y101)</f>
        <v>0</v>
      </c>
    </row>
    <row r="102" spans="1:2" ht="12" hidden="1">
      <c r="A102" s="10" t="s">
        <v>4</v>
      </c>
      <c r="B102" s="2">
        <f t="shared" si="18"/>
        <v>0</v>
      </c>
    </row>
    <row r="103" spans="1:2" ht="12" hidden="1">
      <c r="A103" s="10" t="s">
        <v>5</v>
      </c>
      <c r="B103" s="2">
        <f t="shared" si="18"/>
        <v>0</v>
      </c>
    </row>
    <row r="104" spans="1:2" ht="12" hidden="1">
      <c r="A104" s="10" t="s">
        <v>6</v>
      </c>
      <c r="B104" s="2">
        <f t="shared" si="18"/>
        <v>0</v>
      </c>
    </row>
    <row r="105" spans="1:2" ht="12" hidden="1">
      <c r="A105" s="10" t="s">
        <v>7</v>
      </c>
      <c r="B105" s="2">
        <f t="shared" si="18"/>
        <v>0</v>
      </c>
    </row>
    <row r="106" spans="1:2" ht="12" hidden="1">
      <c r="A106" s="10" t="s">
        <v>8</v>
      </c>
      <c r="B106" s="2">
        <f t="shared" si="18"/>
        <v>0</v>
      </c>
    </row>
    <row r="107" spans="1:2" ht="12" hidden="1">
      <c r="A107" s="10" t="s">
        <v>9</v>
      </c>
      <c r="B107" s="2">
        <f t="shared" si="18"/>
        <v>0</v>
      </c>
    </row>
    <row r="108" spans="1:2" ht="12" hidden="1">
      <c r="A108" s="10" t="s">
        <v>10</v>
      </c>
      <c r="B108" s="2">
        <f t="shared" si="18"/>
        <v>0</v>
      </c>
    </row>
    <row r="109" spans="1:2" ht="12" hidden="1">
      <c r="A109" s="10" t="s">
        <v>30</v>
      </c>
      <c r="B109" s="2">
        <f t="shared" si="18"/>
        <v>0</v>
      </c>
    </row>
    <row r="110" spans="1:2" ht="12" hidden="1">
      <c r="A110" s="10" t="s">
        <v>12</v>
      </c>
      <c r="B110" s="2">
        <f t="shared" si="18"/>
        <v>0</v>
      </c>
    </row>
    <row r="111" spans="1:2" ht="12" hidden="1">
      <c r="A111" s="10" t="s">
        <v>13</v>
      </c>
      <c r="B111" s="2">
        <f t="shared" si="18"/>
        <v>0</v>
      </c>
    </row>
    <row r="112" ht="12" hidden="1">
      <c r="A112" s="10"/>
    </row>
    <row r="113" ht="12">
      <c r="A113" s="10"/>
    </row>
    <row r="114" spans="2:21" ht="12">
      <c r="B114" s="3" t="s">
        <v>27</v>
      </c>
      <c r="C114" s="3" t="s">
        <v>28</v>
      </c>
      <c r="D114" s="3" t="s">
        <v>29</v>
      </c>
      <c r="E114" s="34">
        <f>E99</f>
        <v>36644</v>
      </c>
      <c r="F114" s="34">
        <f aca="true" t="shared" si="19" ref="F114:U114">F99</f>
        <v>36651</v>
      </c>
      <c r="G114" s="34">
        <f t="shared" si="19"/>
        <v>36658</v>
      </c>
      <c r="H114" s="34">
        <f t="shared" si="19"/>
        <v>36665</v>
      </c>
      <c r="I114" s="34">
        <f t="shared" si="19"/>
        <v>36672</v>
      </c>
      <c r="J114" s="34">
        <f t="shared" si="19"/>
        <v>36679</v>
      </c>
      <c r="K114" s="34">
        <f t="shared" si="19"/>
        <v>36686</v>
      </c>
      <c r="L114" s="34">
        <f t="shared" si="19"/>
        <v>36693</v>
      </c>
      <c r="M114" s="34">
        <f t="shared" si="19"/>
        <v>36700</v>
      </c>
      <c r="N114" s="34">
        <f t="shared" si="19"/>
        <v>36707</v>
      </c>
      <c r="O114" s="34">
        <f t="shared" si="19"/>
        <v>36714</v>
      </c>
      <c r="P114" s="34">
        <f t="shared" si="19"/>
        <v>36721</v>
      </c>
      <c r="Q114" s="34">
        <f t="shared" si="19"/>
        <v>36728</v>
      </c>
      <c r="R114" s="34">
        <f t="shared" si="19"/>
        <v>36735</v>
      </c>
      <c r="S114" s="34">
        <f t="shared" si="19"/>
        <v>36742</v>
      </c>
      <c r="T114" s="34">
        <f t="shared" si="19"/>
        <v>36749</v>
      </c>
      <c r="U114" s="34">
        <f t="shared" si="19"/>
        <v>36756</v>
      </c>
    </row>
    <row r="115" spans="1:25" ht="12">
      <c r="A115" s="6" t="s">
        <v>43</v>
      </c>
      <c r="B115" s="11">
        <f>(B118/B116)</f>
        <v>0.4418604651162791</v>
      </c>
      <c r="C115" s="11">
        <f>((B118+B120+2*B121+3*B122)/B116)</f>
        <v>0.4883720930232558</v>
      </c>
      <c r="D115" s="11">
        <f>((B118+B123+B124)/(B116+B123))</f>
        <v>0.5818181818181818</v>
      </c>
      <c r="E115" s="34"/>
      <c r="F115" s="34"/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14"/>
      <c r="W115" s="14"/>
      <c r="X115" s="14"/>
      <c r="Y115" s="14"/>
    </row>
    <row r="116" spans="1:20" ht="12">
      <c r="A116" s="10" t="s">
        <v>3</v>
      </c>
      <c r="B116" s="2">
        <f aca="true" t="shared" si="20" ref="B116:B126">SUM(E116:Y116)</f>
        <v>43</v>
      </c>
      <c r="E116" s="2">
        <v>3</v>
      </c>
      <c r="F116" s="2">
        <v>1</v>
      </c>
      <c r="G116" s="2">
        <v>2</v>
      </c>
      <c r="H116" s="2">
        <v>3</v>
      </c>
      <c r="J116" s="2">
        <v>3</v>
      </c>
      <c r="K116" s="2">
        <v>4</v>
      </c>
      <c r="L116" s="2">
        <v>4</v>
      </c>
      <c r="M116" s="2">
        <v>3</v>
      </c>
      <c r="N116" s="2">
        <v>4</v>
      </c>
      <c r="O116" s="2">
        <v>3</v>
      </c>
      <c r="P116" s="13">
        <v>2</v>
      </c>
      <c r="Q116" s="13">
        <v>4</v>
      </c>
      <c r="R116" s="13">
        <v>3</v>
      </c>
      <c r="S116" s="13">
        <v>3</v>
      </c>
      <c r="T116" s="13">
        <v>1</v>
      </c>
    </row>
    <row r="117" spans="1:20" ht="12">
      <c r="A117" s="10" t="s">
        <v>4</v>
      </c>
      <c r="B117" s="2">
        <f t="shared" si="20"/>
        <v>17</v>
      </c>
      <c r="E117" s="2">
        <v>0</v>
      </c>
      <c r="F117" s="2">
        <v>1</v>
      </c>
      <c r="G117" s="2">
        <v>2</v>
      </c>
      <c r="H117" s="2">
        <v>1</v>
      </c>
      <c r="J117" s="2">
        <v>1</v>
      </c>
      <c r="K117" s="2">
        <v>2</v>
      </c>
      <c r="L117" s="2">
        <v>1</v>
      </c>
      <c r="M117" s="2">
        <v>2</v>
      </c>
      <c r="N117" s="2">
        <v>0</v>
      </c>
      <c r="O117" s="2">
        <v>1</v>
      </c>
      <c r="P117" s="13">
        <v>1</v>
      </c>
      <c r="Q117" s="13">
        <v>1</v>
      </c>
      <c r="R117" s="13">
        <v>2</v>
      </c>
      <c r="S117" s="13">
        <v>1</v>
      </c>
      <c r="T117" s="13">
        <v>1</v>
      </c>
    </row>
    <row r="118" spans="1:20" ht="12">
      <c r="A118" s="10" t="s">
        <v>5</v>
      </c>
      <c r="B118" s="2">
        <f t="shared" si="20"/>
        <v>19</v>
      </c>
      <c r="E118" s="2">
        <v>2</v>
      </c>
      <c r="F118" s="2">
        <v>0</v>
      </c>
      <c r="G118" s="2">
        <v>0</v>
      </c>
      <c r="H118" s="2">
        <v>0</v>
      </c>
      <c r="J118" s="2">
        <v>2</v>
      </c>
      <c r="K118" s="2">
        <v>1</v>
      </c>
      <c r="L118" s="2">
        <v>2</v>
      </c>
      <c r="M118" s="2">
        <v>1</v>
      </c>
      <c r="N118" s="2">
        <v>2</v>
      </c>
      <c r="O118" s="2">
        <v>2</v>
      </c>
      <c r="P118" s="13">
        <v>0</v>
      </c>
      <c r="Q118" s="13">
        <v>3</v>
      </c>
      <c r="R118" s="13">
        <v>2</v>
      </c>
      <c r="S118" s="13">
        <v>1</v>
      </c>
      <c r="T118" s="13">
        <v>1</v>
      </c>
    </row>
    <row r="119" spans="1:17" ht="12">
      <c r="A119" s="10" t="s">
        <v>6</v>
      </c>
      <c r="B119" s="2">
        <f t="shared" si="20"/>
        <v>7</v>
      </c>
      <c r="E119" s="2">
        <v>1</v>
      </c>
      <c r="H119" s="2">
        <v>0</v>
      </c>
      <c r="J119" s="2">
        <v>2</v>
      </c>
      <c r="N119" s="2">
        <v>1</v>
      </c>
      <c r="O119" s="2">
        <v>2</v>
      </c>
      <c r="Q119" s="13">
        <v>1</v>
      </c>
    </row>
    <row r="120" spans="1:2" ht="12">
      <c r="A120" s="10" t="s">
        <v>7</v>
      </c>
      <c r="B120" s="2">
        <f t="shared" si="20"/>
        <v>0</v>
      </c>
    </row>
    <row r="121" spans="1:17" ht="12">
      <c r="A121" s="10" t="s">
        <v>8</v>
      </c>
      <c r="B121" s="2">
        <f t="shared" si="20"/>
        <v>1</v>
      </c>
      <c r="Q121" s="13">
        <v>1</v>
      </c>
    </row>
    <row r="122" spans="1:2" ht="12">
      <c r="A122" s="10" t="s">
        <v>9</v>
      </c>
      <c r="B122" s="2">
        <f t="shared" si="20"/>
        <v>0</v>
      </c>
    </row>
    <row r="123" spans="1:19" ht="12">
      <c r="A123" s="10" t="s">
        <v>10</v>
      </c>
      <c r="B123" s="2">
        <f t="shared" si="20"/>
        <v>12</v>
      </c>
      <c r="F123" s="2">
        <v>1</v>
      </c>
      <c r="G123" s="2">
        <v>2</v>
      </c>
      <c r="H123" s="2">
        <v>1</v>
      </c>
      <c r="J123" s="133">
        <v>1</v>
      </c>
      <c r="M123" s="2">
        <v>1</v>
      </c>
      <c r="N123" s="2">
        <v>1</v>
      </c>
      <c r="O123" s="2">
        <v>2</v>
      </c>
      <c r="P123" s="13">
        <v>1</v>
      </c>
      <c r="R123" s="13">
        <v>1</v>
      </c>
      <c r="S123" s="13">
        <v>1</v>
      </c>
    </row>
    <row r="124" spans="1:7" ht="12">
      <c r="A124" s="10" t="s">
        <v>30</v>
      </c>
      <c r="B124" s="2">
        <f t="shared" si="20"/>
        <v>1</v>
      </c>
      <c r="G124" s="2">
        <v>1</v>
      </c>
    </row>
    <row r="125" spans="1:2" ht="12">
      <c r="A125" s="10" t="s">
        <v>12</v>
      </c>
      <c r="B125" s="2">
        <f t="shared" si="20"/>
        <v>0</v>
      </c>
    </row>
    <row r="126" spans="1:16" ht="12">
      <c r="A126" s="10" t="s">
        <v>13</v>
      </c>
      <c r="B126" s="2">
        <f t="shared" si="20"/>
        <v>2</v>
      </c>
      <c r="H126" s="2">
        <v>1</v>
      </c>
      <c r="P126" s="13">
        <v>1</v>
      </c>
    </row>
    <row r="127" ht="12">
      <c r="A127" s="10"/>
    </row>
    <row r="128" ht="12">
      <c r="A128" s="10"/>
    </row>
    <row r="129" spans="2:21" ht="12">
      <c r="B129" s="3" t="s">
        <v>27</v>
      </c>
      <c r="C129" s="3" t="s">
        <v>28</v>
      </c>
      <c r="D129" s="3" t="s">
        <v>29</v>
      </c>
      <c r="E129" s="34">
        <f>E114</f>
        <v>36644</v>
      </c>
      <c r="F129" s="34">
        <f aca="true" t="shared" si="21" ref="F129:U129">F114</f>
        <v>36651</v>
      </c>
      <c r="G129" s="34">
        <f t="shared" si="21"/>
        <v>36658</v>
      </c>
      <c r="H129" s="34">
        <f t="shared" si="21"/>
        <v>36665</v>
      </c>
      <c r="I129" s="34">
        <f t="shared" si="21"/>
        <v>36672</v>
      </c>
      <c r="J129" s="34">
        <f t="shared" si="21"/>
        <v>36679</v>
      </c>
      <c r="K129" s="34">
        <f t="shared" si="21"/>
        <v>36686</v>
      </c>
      <c r="L129" s="34">
        <f t="shared" si="21"/>
        <v>36693</v>
      </c>
      <c r="M129" s="34">
        <f t="shared" si="21"/>
        <v>36700</v>
      </c>
      <c r="N129" s="34">
        <f t="shared" si="21"/>
        <v>36707</v>
      </c>
      <c r="O129" s="34">
        <f t="shared" si="21"/>
        <v>36714</v>
      </c>
      <c r="P129" s="34">
        <f t="shared" si="21"/>
        <v>36721</v>
      </c>
      <c r="Q129" s="34">
        <f t="shared" si="21"/>
        <v>36728</v>
      </c>
      <c r="R129" s="34">
        <f t="shared" si="21"/>
        <v>36735</v>
      </c>
      <c r="S129" s="34">
        <f t="shared" si="21"/>
        <v>36742</v>
      </c>
      <c r="T129" s="34">
        <f t="shared" si="21"/>
        <v>36749</v>
      </c>
      <c r="U129" s="34">
        <f t="shared" si="21"/>
        <v>36756</v>
      </c>
    </row>
    <row r="130" spans="1:25" ht="12">
      <c r="A130" s="6" t="s">
        <v>44</v>
      </c>
      <c r="B130" s="11">
        <f>(B133/B131)</f>
        <v>0.3333333333333333</v>
      </c>
      <c r="C130" s="11">
        <f>((B133+B135+2*B136+3*B137)/B131)</f>
        <v>0.5333333333333333</v>
      </c>
      <c r="D130" s="11">
        <f>((B133+B138+B139)/(B131+B138))</f>
        <v>0.6111111111111112</v>
      </c>
      <c r="E130" s="34"/>
      <c r="F130" s="34"/>
      <c r="G130" s="34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14"/>
      <c r="W130" s="14"/>
      <c r="X130" s="14"/>
      <c r="Y130" s="14"/>
    </row>
    <row r="131" spans="1:19" ht="12">
      <c r="A131" s="10" t="s">
        <v>3</v>
      </c>
      <c r="B131" s="2">
        <f aca="true" t="shared" si="22" ref="B131:B141">SUM(E131:Y131)</f>
        <v>15</v>
      </c>
      <c r="E131" s="2">
        <v>3</v>
      </c>
      <c r="F131" s="2">
        <v>2</v>
      </c>
      <c r="G131" s="2">
        <v>4</v>
      </c>
      <c r="R131" s="13">
        <v>5</v>
      </c>
      <c r="S131" s="13">
        <v>1</v>
      </c>
    </row>
    <row r="132" spans="1:19" ht="12">
      <c r="A132" s="10" t="s">
        <v>4</v>
      </c>
      <c r="B132" s="2">
        <f t="shared" si="22"/>
        <v>6</v>
      </c>
      <c r="E132" s="2">
        <v>2</v>
      </c>
      <c r="F132" s="2">
        <v>1</v>
      </c>
      <c r="G132" s="2">
        <v>1</v>
      </c>
      <c r="R132" s="13">
        <v>1</v>
      </c>
      <c r="S132" s="13">
        <v>1</v>
      </c>
    </row>
    <row r="133" spans="1:19" ht="12">
      <c r="A133" s="10" t="s">
        <v>5</v>
      </c>
      <c r="B133" s="2">
        <f t="shared" si="22"/>
        <v>5</v>
      </c>
      <c r="E133" s="2">
        <v>0</v>
      </c>
      <c r="F133" s="2">
        <v>1</v>
      </c>
      <c r="G133" s="2">
        <v>1</v>
      </c>
      <c r="R133" s="13">
        <v>2</v>
      </c>
      <c r="S133" s="13">
        <v>1</v>
      </c>
    </row>
    <row r="134" spans="1:6" ht="12">
      <c r="A134" s="10" t="s">
        <v>6</v>
      </c>
      <c r="B134" s="2">
        <f t="shared" si="22"/>
        <v>2</v>
      </c>
      <c r="F134" s="2">
        <v>2</v>
      </c>
    </row>
    <row r="135" spans="1:2" ht="12">
      <c r="A135" s="10" t="s">
        <v>7</v>
      </c>
      <c r="B135" s="2">
        <f t="shared" si="22"/>
        <v>0</v>
      </c>
    </row>
    <row r="136" spans="1:2" ht="12">
      <c r="A136" s="10" t="s">
        <v>8</v>
      </c>
      <c r="B136" s="2">
        <f t="shared" si="22"/>
        <v>0</v>
      </c>
    </row>
    <row r="137" spans="1:6" ht="12">
      <c r="A137" s="10" t="s">
        <v>9</v>
      </c>
      <c r="B137" s="2">
        <f t="shared" si="22"/>
        <v>1</v>
      </c>
      <c r="F137" s="2">
        <v>1</v>
      </c>
    </row>
    <row r="138" spans="1:7" ht="12">
      <c r="A138" s="10" t="s">
        <v>10</v>
      </c>
      <c r="B138" s="2">
        <f t="shared" si="22"/>
        <v>3</v>
      </c>
      <c r="E138" s="2">
        <v>1</v>
      </c>
      <c r="F138" s="2">
        <v>1</v>
      </c>
      <c r="G138" s="2">
        <v>1</v>
      </c>
    </row>
    <row r="139" spans="1:6" ht="12">
      <c r="A139" s="10" t="s">
        <v>30</v>
      </c>
      <c r="B139" s="2">
        <f t="shared" si="22"/>
        <v>3</v>
      </c>
      <c r="E139" s="2">
        <v>2</v>
      </c>
      <c r="F139" s="2">
        <v>1</v>
      </c>
    </row>
    <row r="140" spans="1:2" ht="12">
      <c r="A140" s="10" t="s">
        <v>12</v>
      </c>
      <c r="B140" s="2">
        <f t="shared" si="22"/>
        <v>0</v>
      </c>
    </row>
    <row r="141" spans="1:2" ht="12">
      <c r="A141" s="10" t="s">
        <v>13</v>
      </c>
      <c r="B141" s="2">
        <f t="shared" si="22"/>
        <v>0</v>
      </c>
    </row>
    <row r="143" spans="5:15" ht="12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21" ht="12">
      <c r="B144" s="3" t="s">
        <v>27</v>
      </c>
      <c r="C144" s="3" t="s">
        <v>28</v>
      </c>
      <c r="D144" s="3" t="s">
        <v>29</v>
      </c>
      <c r="E144" s="34">
        <f>E129</f>
        <v>36644</v>
      </c>
      <c r="F144" s="34">
        <f aca="true" t="shared" si="23" ref="F144:U144">F129</f>
        <v>36651</v>
      </c>
      <c r="G144" s="34">
        <f t="shared" si="23"/>
        <v>36658</v>
      </c>
      <c r="H144" s="34">
        <f t="shared" si="23"/>
        <v>36665</v>
      </c>
      <c r="I144" s="34">
        <f t="shared" si="23"/>
        <v>36672</v>
      </c>
      <c r="J144" s="34">
        <f t="shared" si="23"/>
        <v>36679</v>
      </c>
      <c r="K144" s="34">
        <f t="shared" si="23"/>
        <v>36686</v>
      </c>
      <c r="L144" s="34">
        <f t="shared" si="23"/>
        <v>36693</v>
      </c>
      <c r="M144" s="34">
        <f t="shared" si="23"/>
        <v>36700</v>
      </c>
      <c r="N144" s="34">
        <f t="shared" si="23"/>
        <v>36707</v>
      </c>
      <c r="O144" s="34">
        <f t="shared" si="23"/>
        <v>36714</v>
      </c>
      <c r="P144" s="34">
        <f t="shared" si="23"/>
        <v>36721</v>
      </c>
      <c r="Q144" s="34">
        <f t="shared" si="23"/>
        <v>36728</v>
      </c>
      <c r="R144" s="34">
        <f t="shared" si="23"/>
        <v>36735</v>
      </c>
      <c r="S144" s="34">
        <f t="shared" si="23"/>
        <v>36742</v>
      </c>
      <c r="T144" s="34">
        <f t="shared" si="23"/>
        <v>36749</v>
      </c>
      <c r="U144" s="34">
        <f t="shared" si="23"/>
        <v>36756</v>
      </c>
    </row>
    <row r="145" spans="1:25" ht="12">
      <c r="A145" s="6" t="s">
        <v>31</v>
      </c>
      <c r="B145" s="11">
        <f>(B148/B146)</f>
        <v>0.5370370370370371</v>
      </c>
      <c r="C145" s="11">
        <f>((B148+B150+2*B151+3*B152)/B146)</f>
        <v>0.6296296296296297</v>
      </c>
      <c r="D145" s="11">
        <f>((B148+B153+B154)/(B146+B153))</f>
        <v>0.5535714285714286</v>
      </c>
      <c r="E145" s="34"/>
      <c r="F145" s="34"/>
      <c r="G145" s="34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14"/>
      <c r="W145" s="14"/>
      <c r="X145" s="14"/>
      <c r="Y145" s="14"/>
    </row>
    <row r="146" spans="1:21" ht="12">
      <c r="A146" s="10" t="s">
        <v>3</v>
      </c>
      <c r="B146" s="2">
        <f aca="true" t="shared" si="24" ref="B146:B156">SUM(E146:Y146)</f>
        <v>54</v>
      </c>
      <c r="E146" s="2">
        <v>3</v>
      </c>
      <c r="F146" s="2">
        <v>2</v>
      </c>
      <c r="G146" s="2">
        <v>4</v>
      </c>
      <c r="H146" s="2">
        <v>3</v>
      </c>
      <c r="J146" s="2">
        <v>4</v>
      </c>
      <c r="K146" s="2">
        <v>2</v>
      </c>
      <c r="L146" s="2">
        <v>4</v>
      </c>
      <c r="M146" s="2">
        <v>4</v>
      </c>
      <c r="N146" s="2">
        <v>4</v>
      </c>
      <c r="O146" s="2">
        <v>5</v>
      </c>
      <c r="P146" s="13">
        <v>3</v>
      </c>
      <c r="Q146" s="13">
        <v>4</v>
      </c>
      <c r="R146" s="13">
        <v>4</v>
      </c>
      <c r="S146" s="13">
        <v>4</v>
      </c>
      <c r="U146" s="13">
        <v>4</v>
      </c>
    </row>
    <row r="147" spans="1:21" ht="12">
      <c r="A147" s="10" t="s">
        <v>4</v>
      </c>
      <c r="B147" s="2">
        <f t="shared" si="24"/>
        <v>17</v>
      </c>
      <c r="E147" s="2">
        <v>1</v>
      </c>
      <c r="F147" s="2">
        <v>1</v>
      </c>
      <c r="G147" s="2">
        <v>1</v>
      </c>
      <c r="H147" s="2">
        <v>1</v>
      </c>
      <c r="J147" s="2">
        <v>0</v>
      </c>
      <c r="K147" s="2">
        <v>1</v>
      </c>
      <c r="L147" s="2">
        <v>0</v>
      </c>
      <c r="M147" s="2">
        <v>3</v>
      </c>
      <c r="N147" s="2">
        <v>1</v>
      </c>
      <c r="O147" s="2">
        <v>4</v>
      </c>
      <c r="P147" s="13">
        <v>2</v>
      </c>
      <c r="Q147" s="13">
        <v>1</v>
      </c>
      <c r="S147" s="13">
        <v>1</v>
      </c>
      <c r="U147" s="13">
        <v>0</v>
      </c>
    </row>
    <row r="148" spans="1:21" ht="12">
      <c r="A148" s="10" t="s">
        <v>5</v>
      </c>
      <c r="B148" s="2">
        <f t="shared" si="24"/>
        <v>29</v>
      </c>
      <c r="E148" s="2">
        <v>2</v>
      </c>
      <c r="F148" s="2">
        <v>1</v>
      </c>
      <c r="G148" s="2">
        <v>3</v>
      </c>
      <c r="H148" s="2">
        <v>2</v>
      </c>
      <c r="J148" s="2">
        <v>0</v>
      </c>
      <c r="K148" s="2">
        <v>1</v>
      </c>
      <c r="L148" s="2">
        <v>2</v>
      </c>
      <c r="M148" s="2">
        <v>3</v>
      </c>
      <c r="N148" s="2">
        <v>3</v>
      </c>
      <c r="O148" s="2">
        <v>4</v>
      </c>
      <c r="P148" s="13">
        <v>1</v>
      </c>
      <c r="Q148" s="13">
        <v>1</v>
      </c>
      <c r="R148" s="13">
        <v>1</v>
      </c>
      <c r="S148" s="13">
        <v>4</v>
      </c>
      <c r="U148" s="13">
        <v>1</v>
      </c>
    </row>
    <row r="149" spans="1:19" ht="12">
      <c r="A149" s="10" t="s">
        <v>6</v>
      </c>
      <c r="B149" s="2">
        <f t="shared" si="24"/>
        <v>15</v>
      </c>
      <c r="G149" s="2">
        <v>3</v>
      </c>
      <c r="K149" s="2">
        <v>1</v>
      </c>
      <c r="O149" s="2">
        <v>4</v>
      </c>
      <c r="P149" s="13">
        <v>1</v>
      </c>
      <c r="Q149" s="13">
        <v>2</v>
      </c>
      <c r="S149" s="13">
        <v>4</v>
      </c>
    </row>
    <row r="150" spans="1:14" ht="12">
      <c r="A150" s="10" t="s">
        <v>7</v>
      </c>
      <c r="B150" s="2">
        <f t="shared" si="24"/>
        <v>2</v>
      </c>
      <c r="N150" s="2">
        <v>2</v>
      </c>
    </row>
    <row r="151" spans="1:2" ht="12">
      <c r="A151" s="10" t="s">
        <v>8</v>
      </c>
      <c r="B151" s="2">
        <f t="shared" si="24"/>
        <v>0</v>
      </c>
    </row>
    <row r="152" spans="1:15" ht="12">
      <c r="A152" s="10" t="s">
        <v>9</v>
      </c>
      <c r="B152" s="2">
        <f t="shared" si="24"/>
        <v>1</v>
      </c>
      <c r="O152" s="2">
        <v>1</v>
      </c>
    </row>
    <row r="153" spans="1:11" ht="12">
      <c r="A153" s="10" t="s">
        <v>10</v>
      </c>
      <c r="B153" s="2">
        <f t="shared" si="24"/>
        <v>2</v>
      </c>
      <c r="K153" s="2">
        <v>2</v>
      </c>
    </row>
    <row r="154" spans="1:2" ht="12">
      <c r="A154" s="10" t="s">
        <v>30</v>
      </c>
      <c r="B154" s="2">
        <f t="shared" si="24"/>
        <v>0</v>
      </c>
    </row>
    <row r="155" spans="1:2" ht="12">
      <c r="A155" s="10" t="s">
        <v>12</v>
      </c>
      <c r="B155" s="2">
        <f t="shared" si="24"/>
        <v>0</v>
      </c>
    </row>
    <row r="156" spans="1:17" ht="12">
      <c r="A156" s="10" t="s">
        <v>13</v>
      </c>
      <c r="B156" s="2">
        <f t="shared" si="24"/>
        <v>1</v>
      </c>
      <c r="Q156" s="13">
        <v>1</v>
      </c>
    </row>
    <row r="157" ht="3" customHeight="1"/>
    <row r="158" spans="5:15" ht="4.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20" ht="12">
      <c r="B159" s="3" t="s">
        <v>27</v>
      </c>
      <c r="C159" s="3" t="s">
        <v>28</v>
      </c>
      <c r="D159" s="3" t="s">
        <v>29</v>
      </c>
      <c r="E159" s="34">
        <f>E144</f>
        <v>36644</v>
      </c>
      <c r="F159" s="34">
        <f aca="true" t="shared" si="25" ref="F159:T159">F144</f>
        <v>36651</v>
      </c>
      <c r="G159" s="34">
        <f t="shared" si="25"/>
        <v>36658</v>
      </c>
      <c r="H159" s="34">
        <f t="shared" si="25"/>
        <v>36665</v>
      </c>
      <c r="I159" s="34">
        <f t="shared" si="25"/>
        <v>36672</v>
      </c>
      <c r="J159" s="34">
        <f t="shared" si="25"/>
        <v>36679</v>
      </c>
      <c r="K159" s="34">
        <f t="shared" si="25"/>
        <v>36686</v>
      </c>
      <c r="L159" s="34">
        <f t="shared" si="25"/>
        <v>36693</v>
      </c>
      <c r="M159" s="34">
        <f t="shared" si="25"/>
        <v>36700</v>
      </c>
      <c r="N159" s="34">
        <f t="shared" si="25"/>
        <v>36707</v>
      </c>
      <c r="O159" s="34">
        <f t="shared" si="25"/>
        <v>36714</v>
      </c>
      <c r="P159" s="34">
        <f t="shared" si="25"/>
        <v>36721</v>
      </c>
      <c r="Q159" s="34">
        <f t="shared" si="25"/>
        <v>36728</v>
      </c>
      <c r="R159" s="34">
        <f t="shared" si="25"/>
        <v>36735</v>
      </c>
      <c r="S159" s="34">
        <f t="shared" si="25"/>
        <v>36742</v>
      </c>
      <c r="T159" s="34">
        <f t="shared" si="25"/>
        <v>36749</v>
      </c>
    </row>
    <row r="160" spans="1:20" ht="16.5" customHeight="1">
      <c r="A160" s="6" t="s">
        <v>41</v>
      </c>
      <c r="B160" s="11">
        <f>(B163/B161)</f>
        <v>0.6481481481481481</v>
      </c>
      <c r="C160" s="11">
        <f>((B163+B165+2*B166+3*B167)/B161)</f>
        <v>1.1296296296296295</v>
      </c>
      <c r="D160" s="11">
        <f>((B163+B168+B169)/(B161+B168))</f>
        <v>0.7301587301587301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1" ht="16.5" customHeight="1">
      <c r="A161" s="10" t="s">
        <v>3</v>
      </c>
      <c r="B161" s="2">
        <f aca="true" t="shared" si="26" ref="B161:B171">SUM(E161:Y161)</f>
        <v>54</v>
      </c>
      <c r="E161" s="13">
        <v>4</v>
      </c>
      <c r="F161" s="13">
        <v>3</v>
      </c>
      <c r="G161" s="13">
        <v>2</v>
      </c>
      <c r="H161" s="13">
        <v>4</v>
      </c>
      <c r="I161" s="13"/>
      <c r="J161" s="13">
        <v>4</v>
      </c>
      <c r="K161" s="13">
        <v>4</v>
      </c>
      <c r="L161" s="13">
        <v>3</v>
      </c>
      <c r="M161" s="13">
        <v>5</v>
      </c>
      <c r="N161" s="13">
        <v>2</v>
      </c>
      <c r="O161" s="13">
        <v>5</v>
      </c>
      <c r="Q161" s="13">
        <v>3</v>
      </c>
      <c r="R161" s="13">
        <v>5</v>
      </c>
      <c r="S161" s="13">
        <v>3</v>
      </c>
      <c r="T161" s="13">
        <v>3</v>
      </c>
      <c r="U161" s="13">
        <v>4</v>
      </c>
    </row>
    <row r="162" spans="1:21" ht="16.5" customHeight="1">
      <c r="A162" s="10" t="s">
        <v>4</v>
      </c>
      <c r="B162" s="2">
        <f t="shared" si="26"/>
        <v>36</v>
      </c>
      <c r="E162" s="13">
        <v>2</v>
      </c>
      <c r="F162" s="13">
        <v>1</v>
      </c>
      <c r="G162" s="13">
        <v>3</v>
      </c>
      <c r="H162" s="13">
        <v>2</v>
      </c>
      <c r="I162" s="13"/>
      <c r="J162" s="13">
        <v>2</v>
      </c>
      <c r="K162" s="13">
        <v>3</v>
      </c>
      <c r="L162" s="13">
        <v>1</v>
      </c>
      <c r="M162" s="13">
        <v>5</v>
      </c>
      <c r="N162" s="13">
        <v>2</v>
      </c>
      <c r="O162" s="13">
        <v>4</v>
      </c>
      <c r="Q162" s="13">
        <v>2</v>
      </c>
      <c r="R162" s="13">
        <v>3</v>
      </c>
      <c r="S162" s="13">
        <v>1</v>
      </c>
      <c r="T162" s="13">
        <v>2</v>
      </c>
      <c r="U162" s="13">
        <v>3</v>
      </c>
    </row>
    <row r="163" spans="1:21" ht="16.5" customHeight="1">
      <c r="A163" s="10" t="s">
        <v>5</v>
      </c>
      <c r="B163" s="2">
        <f t="shared" si="26"/>
        <v>35</v>
      </c>
      <c r="E163" s="13">
        <v>3</v>
      </c>
      <c r="F163" s="13">
        <v>1</v>
      </c>
      <c r="G163" s="13">
        <v>1</v>
      </c>
      <c r="H163" s="13">
        <v>1</v>
      </c>
      <c r="I163" s="13"/>
      <c r="J163" s="13">
        <v>2</v>
      </c>
      <c r="K163" s="13">
        <v>3</v>
      </c>
      <c r="L163" s="13">
        <v>2</v>
      </c>
      <c r="M163" s="13">
        <v>5</v>
      </c>
      <c r="N163" s="13">
        <v>1</v>
      </c>
      <c r="O163" s="13">
        <v>4</v>
      </c>
      <c r="Q163" s="13">
        <v>2</v>
      </c>
      <c r="R163" s="13">
        <v>4</v>
      </c>
      <c r="S163" s="13">
        <v>1</v>
      </c>
      <c r="T163" s="13">
        <v>2</v>
      </c>
      <c r="U163" s="13">
        <v>3</v>
      </c>
    </row>
    <row r="164" spans="1:21" ht="16.5" customHeight="1">
      <c r="A164" s="10" t="s">
        <v>6</v>
      </c>
      <c r="B164" s="2">
        <f t="shared" si="26"/>
        <v>36</v>
      </c>
      <c r="E164" s="13">
        <v>4</v>
      </c>
      <c r="F164" s="13">
        <v>1</v>
      </c>
      <c r="G164" s="13"/>
      <c r="H164" s="13">
        <v>0</v>
      </c>
      <c r="I164" s="13"/>
      <c r="J164" s="13">
        <v>1</v>
      </c>
      <c r="K164" s="13">
        <v>4</v>
      </c>
      <c r="L164" s="13">
        <v>1</v>
      </c>
      <c r="M164" s="13">
        <v>10</v>
      </c>
      <c r="N164" s="13">
        <v>1</v>
      </c>
      <c r="O164" s="13">
        <v>2</v>
      </c>
      <c r="Q164" s="13">
        <v>2</v>
      </c>
      <c r="R164" s="13">
        <v>4</v>
      </c>
      <c r="S164" s="13">
        <v>1</v>
      </c>
      <c r="T164" s="13">
        <v>4</v>
      </c>
      <c r="U164" s="13">
        <v>1</v>
      </c>
    </row>
    <row r="165" spans="1:21" ht="16.5" customHeight="1">
      <c r="A165" s="10" t="s">
        <v>7</v>
      </c>
      <c r="B165" s="2">
        <f t="shared" si="26"/>
        <v>7</v>
      </c>
      <c r="E165" s="13"/>
      <c r="F165" s="13"/>
      <c r="G165" s="13">
        <v>1</v>
      </c>
      <c r="H165" s="13">
        <v>1</v>
      </c>
      <c r="I165" s="13"/>
      <c r="J165" s="13"/>
      <c r="K165" s="13"/>
      <c r="L165" s="13"/>
      <c r="M165" s="13"/>
      <c r="N165" s="13"/>
      <c r="O165" s="13">
        <v>1</v>
      </c>
      <c r="Q165" s="13">
        <v>1</v>
      </c>
      <c r="S165" s="13">
        <v>1</v>
      </c>
      <c r="T165" s="13">
        <v>1</v>
      </c>
      <c r="U165" s="13">
        <v>1</v>
      </c>
    </row>
    <row r="166" spans="1:18" ht="16.5" customHeight="1">
      <c r="A166" s="10" t="s">
        <v>8</v>
      </c>
      <c r="B166" s="2">
        <f t="shared" si="26"/>
        <v>2</v>
      </c>
      <c r="E166" s="13"/>
      <c r="F166" s="13"/>
      <c r="G166" s="13"/>
      <c r="H166" s="13"/>
      <c r="I166" s="13"/>
      <c r="J166" s="13"/>
      <c r="K166" s="13"/>
      <c r="L166" s="13"/>
      <c r="M166" s="13">
        <v>1</v>
      </c>
      <c r="N166" s="13"/>
      <c r="O166" s="13"/>
      <c r="R166" s="13">
        <v>1</v>
      </c>
    </row>
    <row r="167" spans="1:15" ht="16.5" customHeight="1">
      <c r="A167" s="10" t="s">
        <v>9</v>
      </c>
      <c r="B167" s="2">
        <f t="shared" si="26"/>
        <v>5</v>
      </c>
      <c r="E167" s="13">
        <v>1</v>
      </c>
      <c r="F167" s="13"/>
      <c r="G167" s="13"/>
      <c r="H167" s="13"/>
      <c r="I167" s="13"/>
      <c r="J167" s="13"/>
      <c r="K167" s="13">
        <v>1</v>
      </c>
      <c r="L167" s="13"/>
      <c r="M167" s="13">
        <v>2</v>
      </c>
      <c r="N167" s="13"/>
      <c r="O167" s="13">
        <v>1</v>
      </c>
    </row>
    <row r="168" spans="1:20" ht="16.5" customHeight="1">
      <c r="A168" s="10" t="s">
        <v>10</v>
      </c>
      <c r="B168" s="2">
        <f t="shared" si="26"/>
        <v>9</v>
      </c>
      <c r="E168" s="13"/>
      <c r="F168" s="13"/>
      <c r="G168" s="13">
        <v>2</v>
      </c>
      <c r="H168" s="13"/>
      <c r="I168" s="13"/>
      <c r="J168" s="13">
        <v>1</v>
      </c>
      <c r="K168" s="13"/>
      <c r="L168" s="13">
        <v>1</v>
      </c>
      <c r="M168" s="13"/>
      <c r="N168" s="13">
        <v>2</v>
      </c>
      <c r="O168" s="13"/>
      <c r="Q168" s="13">
        <v>1</v>
      </c>
      <c r="S168" s="13">
        <v>1</v>
      </c>
      <c r="T168" s="13">
        <v>1</v>
      </c>
    </row>
    <row r="169" spans="1:15" ht="16.5" customHeight="1">
      <c r="A169" s="10" t="s">
        <v>30</v>
      </c>
      <c r="B169" s="2">
        <f t="shared" si="26"/>
        <v>2</v>
      </c>
      <c r="E169" s="13"/>
      <c r="F169" s="13"/>
      <c r="G169" s="13"/>
      <c r="H169" s="13">
        <v>1</v>
      </c>
      <c r="I169" s="13"/>
      <c r="J169" s="13">
        <v>1</v>
      </c>
      <c r="K169" s="13"/>
      <c r="L169" s="13"/>
      <c r="M169" s="13"/>
      <c r="N169" s="13"/>
      <c r="O169" s="13"/>
    </row>
    <row r="170" spans="1:15" ht="16.5" customHeight="1">
      <c r="A170" s="10" t="s">
        <v>12</v>
      </c>
      <c r="B170" s="2">
        <f t="shared" si="26"/>
        <v>1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>
        <v>1</v>
      </c>
      <c r="O170" s="13"/>
    </row>
    <row r="171" spans="1:15" ht="16.5" customHeight="1">
      <c r="A171" s="10" t="s">
        <v>13</v>
      </c>
      <c r="B171" s="2">
        <f t="shared" si="26"/>
        <v>1</v>
      </c>
      <c r="E171" s="13">
        <v>1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5:15" ht="16.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5:15" ht="16.5" customHeight="1" hidden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21" ht="12" hidden="1">
      <c r="B174" s="3" t="s">
        <v>27</v>
      </c>
      <c r="C174" s="3" t="s">
        <v>28</v>
      </c>
      <c r="D174" s="3" t="s">
        <v>29</v>
      </c>
      <c r="E174" s="34">
        <f>E159</f>
        <v>36644</v>
      </c>
      <c r="F174" s="34">
        <f aca="true" t="shared" si="27" ref="F174:T174">F159</f>
        <v>36651</v>
      </c>
      <c r="G174" s="34">
        <f t="shared" si="27"/>
        <v>36658</v>
      </c>
      <c r="H174" s="34">
        <f t="shared" si="27"/>
        <v>36665</v>
      </c>
      <c r="I174" s="34">
        <f t="shared" si="27"/>
        <v>36672</v>
      </c>
      <c r="J174" s="34">
        <f t="shared" si="27"/>
        <v>36679</v>
      </c>
      <c r="K174" s="34">
        <f t="shared" si="27"/>
        <v>36686</v>
      </c>
      <c r="L174" s="34">
        <f t="shared" si="27"/>
        <v>36693</v>
      </c>
      <c r="M174" s="34">
        <f t="shared" si="27"/>
        <v>36700</v>
      </c>
      <c r="N174" s="34">
        <f t="shared" si="27"/>
        <v>36707</v>
      </c>
      <c r="O174" s="34">
        <f t="shared" si="27"/>
        <v>36714</v>
      </c>
      <c r="P174" s="34">
        <f t="shared" si="27"/>
        <v>36721</v>
      </c>
      <c r="Q174" s="34">
        <f t="shared" si="27"/>
        <v>36728</v>
      </c>
      <c r="R174" s="34">
        <f t="shared" si="27"/>
        <v>36735</v>
      </c>
      <c r="S174" s="34">
        <f t="shared" si="27"/>
        <v>36742</v>
      </c>
      <c r="T174" s="34">
        <f t="shared" si="27"/>
        <v>36749</v>
      </c>
      <c r="U174" s="34">
        <f>U144</f>
        <v>36756</v>
      </c>
    </row>
    <row r="175" spans="1:25" ht="12" hidden="1">
      <c r="A175" s="6"/>
      <c r="B175" s="11" t="e">
        <f>(B178/B176)</f>
        <v>#DIV/0!</v>
      </c>
      <c r="C175" s="11" t="e">
        <f>((B178+B180+2*B181+3*B182)/B176)</f>
        <v>#DIV/0!</v>
      </c>
      <c r="D175" s="11" t="e">
        <f>((B178+B183+B184)/(B176+B183))</f>
        <v>#DIV/0!</v>
      </c>
      <c r="E175" s="34"/>
      <c r="F175" s="34"/>
      <c r="G175" s="34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14"/>
      <c r="W175" s="14"/>
      <c r="X175" s="14"/>
      <c r="Y175" s="14"/>
    </row>
    <row r="176" spans="1:2" ht="12" hidden="1">
      <c r="A176" s="10" t="s">
        <v>3</v>
      </c>
      <c r="B176" s="2">
        <f aca="true" t="shared" si="28" ref="B176:B186">SUM(E176:Y176)</f>
        <v>0</v>
      </c>
    </row>
    <row r="177" spans="1:2" ht="12" hidden="1">
      <c r="A177" s="10" t="s">
        <v>4</v>
      </c>
      <c r="B177" s="2">
        <f t="shared" si="28"/>
        <v>0</v>
      </c>
    </row>
    <row r="178" spans="1:2" ht="12" hidden="1">
      <c r="A178" s="10" t="s">
        <v>5</v>
      </c>
      <c r="B178" s="2">
        <f t="shared" si="28"/>
        <v>0</v>
      </c>
    </row>
    <row r="179" spans="1:2" ht="12" hidden="1">
      <c r="A179" s="10" t="s">
        <v>6</v>
      </c>
      <c r="B179" s="2">
        <f t="shared" si="28"/>
        <v>0</v>
      </c>
    </row>
    <row r="180" spans="1:2" ht="12" hidden="1">
      <c r="A180" s="10" t="s">
        <v>7</v>
      </c>
      <c r="B180" s="2">
        <f t="shared" si="28"/>
        <v>0</v>
      </c>
    </row>
    <row r="181" spans="1:2" ht="12" hidden="1">
      <c r="A181" s="10" t="s">
        <v>8</v>
      </c>
      <c r="B181" s="2">
        <f t="shared" si="28"/>
        <v>0</v>
      </c>
    </row>
    <row r="182" spans="1:2" ht="12" hidden="1">
      <c r="A182" s="10" t="s">
        <v>9</v>
      </c>
      <c r="B182" s="2">
        <f t="shared" si="28"/>
        <v>0</v>
      </c>
    </row>
    <row r="183" spans="1:2" ht="12" hidden="1">
      <c r="A183" s="10" t="s">
        <v>10</v>
      </c>
      <c r="B183" s="2">
        <f t="shared" si="28"/>
        <v>0</v>
      </c>
    </row>
    <row r="184" spans="1:2" ht="12" hidden="1">
      <c r="A184" s="10" t="s">
        <v>30</v>
      </c>
      <c r="B184" s="2">
        <f t="shared" si="28"/>
        <v>0</v>
      </c>
    </row>
    <row r="185" spans="1:2" ht="12" hidden="1">
      <c r="A185" s="10" t="s">
        <v>12</v>
      </c>
      <c r="B185" s="2">
        <f t="shared" si="28"/>
        <v>0</v>
      </c>
    </row>
    <row r="186" spans="1:2" ht="12" hidden="1">
      <c r="A186" s="10" t="s">
        <v>13</v>
      </c>
      <c r="B186" s="2">
        <f t="shared" si="28"/>
        <v>0</v>
      </c>
    </row>
    <row r="187" ht="4.5" customHeight="1"/>
    <row r="188" spans="5:15" ht="1.5" customHeight="1" hidden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21" ht="12">
      <c r="B189" s="3" t="s">
        <v>27</v>
      </c>
      <c r="C189" s="3" t="s">
        <v>28</v>
      </c>
      <c r="D189" s="3" t="s">
        <v>29</v>
      </c>
      <c r="E189" s="34">
        <f>E174</f>
        <v>36644</v>
      </c>
      <c r="F189" s="34">
        <f aca="true" t="shared" si="29" ref="F189:U189">F174</f>
        <v>36651</v>
      </c>
      <c r="G189" s="34">
        <f t="shared" si="29"/>
        <v>36658</v>
      </c>
      <c r="H189" s="34">
        <f t="shared" si="29"/>
        <v>36665</v>
      </c>
      <c r="I189" s="34">
        <f t="shared" si="29"/>
        <v>36672</v>
      </c>
      <c r="J189" s="34">
        <f t="shared" si="29"/>
        <v>36679</v>
      </c>
      <c r="K189" s="34">
        <f t="shared" si="29"/>
        <v>36686</v>
      </c>
      <c r="L189" s="34">
        <f t="shared" si="29"/>
        <v>36693</v>
      </c>
      <c r="M189" s="34">
        <f t="shared" si="29"/>
        <v>36700</v>
      </c>
      <c r="N189" s="34">
        <f t="shared" si="29"/>
        <v>36707</v>
      </c>
      <c r="O189" s="34">
        <f t="shared" si="29"/>
        <v>36714</v>
      </c>
      <c r="P189" s="34">
        <f t="shared" si="29"/>
        <v>36721</v>
      </c>
      <c r="Q189" s="34">
        <f t="shared" si="29"/>
        <v>36728</v>
      </c>
      <c r="R189" s="34">
        <f t="shared" si="29"/>
        <v>36735</v>
      </c>
      <c r="S189" s="34">
        <f t="shared" si="29"/>
        <v>36742</v>
      </c>
      <c r="T189" s="34">
        <f t="shared" si="29"/>
        <v>36749</v>
      </c>
      <c r="U189" s="34">
        <f t="shared" si="29"/>
        <v>36756</v>
      </c>
    </row>
    <row r="190" spans="1:25" ht="12">
      <c r="A190" s="6" t="s">
        <v>32</v>
      </c>
      <c r="B190" s="11">
        <f>(B193/B191)</f>
        <v>0.34615384615384615</v>
      </c>
      <c r="C190" s="11">
        <f>((B193+B195+2*B196+3*B197)/B191)</f>
        <v>0.38461538461538464</v>
      </c>
      <c r="D190" s="11">
        <f>((B193+B198+B199)/(B191+B198))</f>
        <v>0.5526315789473685</v>
      </c>
      <c r="E190" s="34"/>
      <c r="F190" s="34"/>
      <c r="G190" s="34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14"/>
      <c r="W190" s="14"/>
      <c r="X190" s="14"/>
      <c r="Y190" s="14"/>
    </row>
    <row r="191" spans="1:20" ht="12">
      <c r="A191" s="10" t="s">
        <v>3</v>
      </c>
      <c r="B191" s="2">
        <f aca="true" t="shared" si="30" ref="B191:B201">SUM(E191:Y191)</f>
        <v>26</v>
      </c>
      <c r="E191" s="2">
        <v>3</v>
      </c>
      <c r="F191" s="2">
        <v>0</v>
      </c>
      <c r="G191" s="2">
        <v>2</v>
      </c>
      <c r="J191" s="2">
        <v>1</v>
      </c>
      <c r="K191" s="2">
        <v>2</v>
      </c>
      <c r="L191" s="2">
        <v>4</v>
      </c>
      <c r="N191" s="2">
        <v>3</v>
      </c>
      <c r="O191" s="2">
        <v>4</v>
      </c>
      <c r="Q191" s="13">
        <v>3</v>
      </c>
      <c r="S191" s="13">
        <v>3</v>
      </c>
      <c r="T191" s="13">
        <v>1</v>
      </c>
    </row>
    <row r="192" spans="1:20" ht="12">
      <c r="A192" s="10" t="s">
        <v>4</v>
      </c>
      <c r="B192" s="2">
        <f t="shared" si="30"/>
        <v>16</v>
      </c>
      <c r="E192" s="2">
        <v>1</v>
      </c>
      <c r="F192" s="2">
        <v>1</v>
      </c>
      <c r="G192" s="2">
        <v>1</v>
      </c>
      <c r="J192" s="2">
        <v>2</v>
      </c>
      <c r="K192" s="2">
        <v>3</v>
      </c>
      <c r="L192" s="2">
        <v>2</v>
      </c>
      <c r="N192" s="2">
        <v>1</v>
      </c>
      <c r="O192" s="2">
        <v>1</v>
      </c>
      <c r="Q192" s="13">
        <v>1</v>
      </c>
      <c r="S192" s="13">
        <v>0</v>
      </c>
      <c r="T192" s="13">
        <v>3</v>
      </c>
    </row>
    <row r="193" spans="1:20" ht="12">
      <c r="A193" s="10" t="s">
        <v>5</v>
      </c>
      <c r="B193" s="2">
        <f t="shared" si="30"/>
        <v>9</v>
      </c>
      <c r="E193" s="2">
        <v>2</v>
      </c>
      <c r="F193" s="2">
        <v>0</v>
      </c>
      <c r="G193" s="2">
        <v>1</v>
      </c>
      <c r="J193" s="2">
        <v>0</v>
      </c>
      <c r="K193" s="2">
        <v>1</v>
      </c>
      <c r="L193" s="2">
        <v>2</v>
      </c>
      <c r="N193" s="2">
        <v>0</v>
      </c>
      <c r="O193" s="2">
        <v>1</v>
      </c>
      <c r="Q193" s="13">
        <v>1</v>
      </c>
      <c r="S193" s="13">
        <v>1</v>
      </c>
      <c r="T193" s="13" t="s">
        <v>85</v>
      </c>
    </row>
    <row r="194" spans="1:15" ht="12">
      <c r="A194" s="10" t="s">
        <v>6</v>
      </c>
      <c r="B194" s="2">
        <f t="shared" si="30"/>
        <v>7</v>
      </c>
      <c r="E194" s="2">
        <v>1</v>
      </c>
      <c r="G194" s="2">
        <v>1</v>
      </c>
      <c r="J194" s="2">
        <v>1</v>
      </c>
      <c r="K194" s="2">
        <v>2</v>
      </c>
      <c r="L194" s="2">
        <v>1</v>
      </c>
      <c r="O194" s="2">
        <v>1</v>
      </c>
    </row>
    <row r="195" spans="1:12" ht="12">
      <c r="A195" s="10" t="s">
        <v>7</v>
      </c>
      <c r="B195" s="2">
        <f t="shared" si="30"/>
        <v>1</v>
      </c>
      <c r="L195" s="2">
        <v>1</v>
      </c>
    </row>
    <row r="196" spans="1:2" ht="12">
      <c r="A196" s="10" t="s">
        <v>8</v>
      </c>
      <c r="B196" s="2">
        <f t="shared" si="30"/>
        <v>0</v>
      </c>
    </row>
    <row r="197" spans="1:2" ht="12">
      <c r="A197" s="10" t="s">
        <v>9</v>
      </c>
      <c r="B197" s="2">
        <f t="shared" si="30"/>
        <v>0</v>
      </c>
    </row>
    <row r="198" spans="1:20" ht="12">
      <c r="A198" s="10" t="s">
        <v>10</v>
      </c>
      <c r="B198" s="2">
        <f t="shared" si="30"/>
        <v>12</v>
      </c>
      <c r="F198" s="2">
        <v>2</v>
      </c>
      <c r="G198" s="2">
        <v>1</v>
      </c>
      <c r="J198" s="2">
        <v>3</v>
      </c>
      <c r="K198" s="2">
        <v>2</v>
      </c>
      <c r="N198" s="2">
        <v>1</v>
      </c>
      <c r="T198" s="13">
        <v>3</v>
      </c>
    </row>
    <row r="199" spans="1:2" ht="12">
      <c r="A199" s="10" t="s">
        <v>30</v>
      </c>
      <c r="B199" s="2">
        <f t="shared" si="30"/>
        <v>0</v>
      </c>
    </row>
    <row r="200" spans="1:7" ht="12">
      <c r="A200" s="10" t="s">
        <v>12</v>
      </c>
      <c r="B200" s="2">
        <f t="shared" si="30"/>
        <v>1</v>
      </c>
      <c r="G200" s="2">
        <v>1</v>
      </c>
    </row>
    <row r="201" spans="1:20" ht="12">
      <c r="A201" s="10" t="s">
        <v>13</v>
      </c>
      <c r="B201" s="2">
        <f t="shared" si="30"/>
        <v>1</v>
      </c>
      <c r="T201" s="13">
        <v>1</v>
      </c>
    </row>
    <row r="202" ht="3" customHeight="1"/>
    <row r="203" spans="5:15" ht="3" customHeight="1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21" ht="12">
      <c r="B204" s="3" t="s">
        <v>27</v>
      </c>
      <c r="C204" s="3" t="s">
        <v>28</v>
      </c>
      <c r="D204" s="3" t="s">
        <v>29</v>
      </c>
      <c r="E204" s="34">
        <f>E189</f>
        <v>36644</v>
      </c>
      <c r="F204" s="34">
        <f aca="true" t="shared" si="31" ref="F204:U204">F189</f>
        <v>36651</v>
      </c>
      <c r="G204" s="34">
        <f t="shared" si="31"/>
        <v>36658</v>
      </c>
      <c r="H204" s="34">
        <f t="shared" si="31"/>
        <v>36665</v>
      </c>
      <c r="I204" s="34">
        <f t="shared" si="31"/>
        <v>36672</v>
      </c>
      <c r="J204" s="34">
        <f t="shared" si="31"/>
        <v>36679</v>
      </c>
      <c r="K204" s="34">
        <f t="shared" si="31"/>
        <v>36686</v>
      </c>
      <c r="L204" s="34">
        <f t="shared" si="31"/>
        <v>36693</v>
      </c>
      <c r="M204" s="34">
        <f t="shared" si="31"/>
        <v>36700</v>
      </c>
      <c r="N204" s="34">
        <f t="shared" si="31"/>
        <v>36707</v>
      </c>
      <c r="O204" s="34">
        <f t="shared" si="31"/>
        <v>36714</v>
      </c>
      <c r="P204" s="34">
        <f t="shared" si="31"/>
        <v>36721</v>
      </c>
      <c r="Q204" s="34">
        <f t="shared" si="31"/>
        <v>36728</v>
      </c>
      <c r="R204" s="34">
        <f t="shared" si="31"/>
        <v>36735</v>
      </c>
      <c r="S204" s="34">
        <f t="shared" si="31"/>
        <v>36742</v>
      </c>
      <c r="T204" s="34">
        <f t="shared" si="31"/>
        <v>36749</v>
      </c>
      <c r="U204" s="34">
        <f t="shared" si="31"/>
        <v>36756</v>
      </c>
    </row>
    <row r="205" spans="1:25" ht="12">
      <c r="A205" s="6" t="s">
        <v>45</v>
      </c>
      <c r="B205" s="11">
        <f>(B208/B206)</f>
        <v>0.6041666666666666</v>
      </c>
      <c r="C205" s="11">
        <f>((B208+B210+2*B211+3*B212)/B206)</f>
        <v>0.9375</v>
      </c>
      <c r="D205" s="11">
        <f>((B208+B213+B214)/(B206+B213))</f>
        <v>0.6666666666666666</v>
      </c>
      <c r="E205" s="34"/>
      <c r="F205" s="34"/>
      <c r="G205" s="34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14"/>
      <c r="W205" s="14"/>
      <c r="X205" s="14"/>
      <c r="Y205" s="14"/>
    </row>
    <row r="206" spans="1:21" ht="12">
      <c r="A206" s="10" t="s">
        <v>3</v>
      </c>
      <c r="B206" s="2">
        <f>SUM(E206:Y206)</f>
        <v>48</v>
      </c>
      <c r="E206" s="2">
        <v>3</v>
      </c>
      <c r="F206" s="2">
        <v>2</v>
      </c>
      <c r="G206" s="2">
        <v>4</v>
      </c>
      <c r="H206" s="2">
        <v>3</v>
      </c>
      <c r="J206" s="2">
        <v>4</v>
      </c>
      <c r="K206" s="2">
        <v>4</v>
      </c>
      <c r="M206" s="2">
        <v>5</v>
      </c>
      <c r="N206" s="2">
        <v>5</v>
      </c>
      <c r="O206" s="2">
        <v>4</v>
      </c>
      <c r="P206" s="13">
        <v>3</v>
      </c>
      <c r="S206" s="13">
        <v>3</v>
      </c>
      <c r="T206" s="13">
        <v>4</v>
      </c>
      <c r="U206" s="13">
        <v>4</v>
      </c>
    </row>
    <row r="207" spans="1:21" ht="12">
      <c r="A207" s="10" t="s">
        <v>4</v>
      </c>
      <c r="B207" s="2">
        <f aca="true" t="shared" si="32" ref="B207:B217">SUM(E207:Y207)</f>
        <v>21</v>
      </c>
      <c r="E207" s="2">
        <v>1</v>
      </c>
      <c r="F207" s="2">
        <v>2</v>
      </c>
      <c r="G207" s="2">
        <v>4</v>
      </c>
      <c r="H207" s="2">
        <v>1</v>
      </c>
      <c r="J207" s="2">
        <v>1</v>
      </c>
      <c r="K207" s="2">
        <v>1</v>
      </c>
      <c r="M207" s="2">
        <v>2</v>
      </c>
      <c r="N207" s="2">
        <v>2</v>
      </c>
      <c r="O207" s="2">
        <v>4</v>
      </c>
      <c r="P207" s="13">
        <v>0</v>
      </c>
      <c r="S207" s="13">
        <v>1</v>
      </c>
      <c r="T207" s="13">
        <v>1</v>
      </c>
      <c r="U207" s="13">
        <v>1</v>
      </c>
    </row>
    <row r="208" spans="1:21" ht="12">
      <c r="A208" s="10" t="s">
        <v>5</v>
      </c>
      <c r="B208" s="2">
        <f t="shared" si="32"/>
        <v>29</v>
      </c>
      <c r="E208" s="2">
        <v>2</v>
      </c>
      <c r="F208" s="2">
        <v>2</v>
      </c>
      <c r="G208" s="2">
        <v>4</v>
      </c>
      <c r="H208" s="2">
        <v>1</v>
      </c>
      <c r="J208" s="2">
        <v>1</v>
      </c>
      <c r="K208" s="2">
        <v>1</v>
      </c>
      <c r="M208" s="2">
        <v>5</v>
      </c>
      <c r="N208" s="2">
        <v>4</v>
      </c>
      <c r="O208" s="2">
        <v>3</v>
      </c>
      <c r="P208" s="13">
        <v>1</v>
      </c>
      <c r="S208" s="13">
        <v>2</v>
      </c>
      <c r="T208" s="13">
        <v>2</v>
      </c>
      <c r="U208" s="13">
        <v>1</v>
      </c>
    </row>
    <row r="209" spans="1:21" ht="12">
      <c r="A209" s="10" t="s">
        <v>6</v>
      </c>
      <c r="B209" s="2">
        <f t="shared" si="32"/>
        <v>28</v>
      </c>
      <c r="F209" s="2">
        <v>4</v>
      </c>
      <c r="G209" s="2">
        <v>4</v>
      </c>
      <c r="J209" s="2">
        <v>2</v>
      </c>
      <c r="K209" s="2">
        <v>1</v>
      </c>
      <c r="M209" s="2">
        <v>4</v>
      </c>
      <c r="N209" s="2">
        <v>2</v>
      </c>
      <c r="O209" s="2">
        <v>2</v>
      </c>
      <c r="P209" s="13">
        <v>1</v>
      </c>
      <c r="S209" s="13">
        <v>3</v>
      </c>
      <c r="T209" s="13">
        <v>2</v>
      </c>
      <c r="U209" s="13">
        <v>3</v>
      </c>
    </row>
    <row r="210" spans="1:10" ht="12">
      <c r="A210" s="10" t="s">
        <v>7</v>
      </c>
      <c r="B210" s="2">
        <f t="shared" si="32"/>
        <v>3</v>
      </c>
      <c r="G210" s="2">
        <v>2</v>
      </c>
      <c r="J210" s="2">
        <v>1</v>
      </c>
    </row>
    <row r="211" spans="1:20" ht="12">
      <c r="A211" s="10" t="s">
        <v>8</v>
      </c>
      <c r="B211" s="2">
        <f t="shared" si="32"/>
        <v>2</v>
      </c>
      <c r="O211" s="2">
        <v>1</v>
      </c>
      <c r="T211" s="13">
        <v>1</v>
      </c>
    </row>
    <row r="212" spans="1:19" ht="12">
      <c r="A212" s="10" t="s">
        <v>9</v>
      </c>
      <c r="B212" s="2">
        <f t="shared" si="32"/>
        <v>3</v>
      </c>
      <c r="F212" s="2">
        <v>1</v>
      </c>
      <c r="M212" s="2">
        <v>1</v>
      </c>
      <c r="S212" s="13">
        <v>1</v>
      </c>
    </row>
    <row r="213" spans="1:19" ht="12">
      <c r="A213" s="10" t="s">
        <v>10</v>
      </c>
      <c r="B213" s="2">
        <f t="shared" si="32"/>
        <v>3</v>
      </c>
      <c r="J213" s="2">
        <v>1</v>
      </c>
      <c r="O213" s="2">
        <v>1</v>
      </c>
      <c r="S213" s="13">
        <v>1</v>
      </c>
    </row>
    <row r="214" spans="1:21" ht="12">
      <c r="A214" s="10" t="s">
        <v>30</v>
      </c>
      <c r="B214" s="2">
        <f t="shared" si="32"/>
        <v>2</v>
      </c>
      <c r="H214" s="2">
        <v>1</v>
      </c>
      <c r="U214" s="13">
        <v>1</v>
      </c>
    </row>
    <row r="215" spans="1:2" ht="12">
      <c r="A215" s="10" t="s">
        <v>12</v>
      </c>
      <c r="B215" s="2">
        <f t="shared" si="32"/>
        <v>0</v>
      </c>
    </row>
    <row r="216" spans="1:2" ht="12">
      <c r="A216" s="10" t="s">
        <v>13</v>
      </c>
      <c r="B216" s="2">
        <f t="shared" si="32"/>
        <v>0</v>
      </c>
    </row>
    <row r="217" ht="3.75" customHeight="1"/>
    <row r="218" spans="5:15" ht="12" hidden="1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21" ht="12">
      <c r="B219" s="3" t="s">
        <v>27</v>
      </c>
      <c r="C219" s="3" t="s">
        <v>28</v>
      </c>
      <c r="D219" s="3" t="s">
        <v>29</v>
      </c>
      <c r="E219" s="34">
        <f>E204</f>
        <v>36644</v>
      </c>
      <c r="F219" s="34">
        <f aca="true" t="shared" si="33" ref="F219:U219">F204</f>
        <v>36651</v>
      </c>
      <c r="G219" s="34">
        <f t="shared" si="33"/>
        <v>36658</v>
      </c>
      <c r="H219" s="34">
        <f t="shared" si="33"/>
        <v>36665</v>
      </c>
      <c r="I219" s="34">
        <f t="shared" si="33"/>
        <v>36672</v>
      </c>
      <c r="J219" s="34">
        <f t="shared" si="33"/>
        <v>36679</v>
      </c>
      <c r="K219" s="34">
        <f t="shared" si="33"/>
        <v>36686</v>
      </c>
      <c r="L219" s="34">
        <f t="shared" si="33"/>
        <v>36693</v>
      </c>
      <c r="M219" s="34">
        <f t="shared" si="33"/>
        <v>36700</v>
      </c>
      <c r="N219" s="34">
        <f t="shared" si="33"/>
        <v>36707</v>
      </c>
      <c r="O219" s="34">
        <f t="shared" si="33"/>
        <v>36714</v>
      </c>
      <c r="P219" s="34">
        <f t="shared" si="33"/>
        <v>36721</v>
      </c>
      <c r="Q219" s="34">
        <f t="shared" si="33"/>
        <v>36728</v>
      </c>
      <c r="R219" s="34">
        <f t="shared" si="33"/>
        <v>36735</v>
      </c>
      <c r="S219" s="34">
        <f t="shared" si="33"/>
        <v>36742</v>
      </c>
      <c r="T219" s="34">
        <f t="shared" si="33"/>
        <v>36749</v>
      </c>
      <c r="U219" s="34">
        <f t="shared" si="33"/>
        <v>36756</v>
      </c>
    </row>
    <row r="220" spans="1:25" ht="12">
      <c r="A220" s="6" t="s">
        <v>33</v>
      </c>
      <c r="B220" s="11">
        <f>(B223/B221)</f>
        <v>0.32558139534883723</v>
      </c>
      <c r="C220" s="11">
        <f>((B223+B225+2*B226+3*B227)/B221)</f>
        <v>0.4418604651162791</v>
      </c>
      <c r="D220" s="11">
        <f>((B223+B228+B229)/(B221+B228))</f>
        <v>0.4444444444444444</v>
      </c>
      <c r="E220" s="34"/>
      <c r="F220" s="34"/>
      <c r="G220" s="34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14"/>
      <c r="W220" s="14"/>
      <c r="X220" s="14"/>
      <c r="Y220" s="14"/>
    </row>
    <row r="221" spans="1:21" ht="12">
      <c r="A221" s="10" t="s">
        <v>3</v>
      </c>
      <c r="B221" s="2">
        <f aca="true" t="shared" si="34" ref="B221:B231">SUM(E221:Y221)</f>
        <v>43</v>
      </c>
      <c r="F221" s="2">
        <v>1</v>
      </c>
      <c r="G221" s="2">
        <v>3</v>
      </c>
      <c r="H221" s="2">
        <v>4</v>
      </c>
      <c r="K221" s="2">
        <v>4</v>
      </c>
      <c r="L221" s="2">
        <v>4</v>
      </c>
      <c r="M221" s="2">
        <v>4</v>
      </c>
      <c r="P221" s="13">
        <v>3</v>
      </c>
      <c r="Q221" s="13">
        <v>4</v>
      </c>
      <c r="R221" s="13">
        <v>4</v>
      </c>
      <c r="S221" s="13">
        <v>4</v>
      </c>
      <c r="T221" s="13">
        <v>4</v>
      </c>
      <c r="U221" s="13">
        <v>4</v>
      </c>
    </row>
    <row r="222" spans="1:21" ht="12">
      <c r="A222" s="10" t="s">
        <v>4</v>
      </c>
      <c r="B222" s="2">
        <f t="shared" si="34"/>
        <v>13</v>
      </c>
      <c r="F222" s="2">
        <v>1</v>
      </c>
      <c r="G222" s="2">
        <v>3</v>
      </c>
      <c r="H222" s="2">
        <v>1</v>
      </c>
      <c r="K222" s="2">
        <v>2</v>
      </c>
      <c r="L222" s="2">
        <v>2</v>
      </c>
      <c r="M222" s="2">
        <v>0</v>
      </c>
      <c r="P222" s="13">
        <v>0</v>
      </c>
      <c r="Q222" s="13">
        <v>1</v>
      </c>
      <c r="R222" s="13">
        <v>2</v>
      </c>
      <c r="S222" s="13">
        <v>0</v>
      </c>
      <c r="T222" s="13">
        <v>0</v>
      </c>
      <c r="U222" s="13">
        <v>1</v>
      </c>
    </row>
    <row r="223" spans="1:21" ht="12">
      <c r="A223" s="10" t="s">
        <v>5</v>
      </c>
      <c r="B223" s="2">
        <f t="shared" si="34"/>
        <v>14</v>
      </c>
      <c r="F223" s="2">
        <v>1</v>
      </c>
      <c r="G223" s="2">
        <v>3</v>
      </c>
      <c r="H223" s="2">
        <v>1</v>
      </c>
      <c r="K223" s="2">
        <v>2</v>
      </c>
      <c r="L223" s="2">
        <v>2</v>
      </c>
      <c r="M223" s="2">
        <v>0</v>
      </c>
      <c r="P223" s="13">
        <v>0</v>
      </c>
      <c r="Q223" s="13">
        <v>2</v>
      </c>
      <c r="R223" s="13">
        <v>1</v>
      </c>
      <c r="S223" s="13">
        <v>0</v>
      </c>
      <c r="T223" s="13">
        <v>0</v>
      </c>
      <c r="U223" s="13">
        <v>2</v>
      </c>
    </row>
    <row r="224" spans="1:17" ht="12">
      <c r="A224" s="10" t="s">
        <v>6</v>
      </c>
      <c r="B224" s="2">
        <f t="shared" si="34"/>
        <v>8</v>
      </c>
      <c r="F224" s="2">
        <v>1</v>
      </c>
      <c r="G224" s="2">
        <v>1</v>
      </c>
      <c r="K224" s="2">
        <v>3</v>
      </c>
      <c r="L224" s="2">
        <v>2</v>
      </c>
      <c r="Q224" s="13">
        <v>1</v>
      </c>
    </row>
    <row r="225" spans="1:7" ht="12">
      <c r="A225" s="10" t="s">
        <v>7</v>
      </c>
      <c r="B225" s="2">
        <f t="shared" si="34"/>
        <v>2</v>
      </c>
      <c r="G225" s="2">
        <v>2</v>
      </c>
    </row>
    <row r="226" spans="1:2" ht="12">
      <c r="A226" s="10" t="s">
        <v>8</v>
      </c>
      <c r="B226" s="2">
        <f t="shared" si="34"/>
        <v>0</v>
      </c>
    </row>
    <row r="227" spans="1:12" ht="12">
      <c r="A227" s="10" t="s">
        <v>9</v>
      </c>
      <c r="B227" s="2">
        <f t="shared" si="34"/>
        <v>1</v>
      </c>
      <c r="L227" s="2">
        <v>1</v>
      </c>
    </row>
    <row r="228" spans="1:7" ht="12">
      <c r="A228" s="10" t="s">
        <v>10</v>
      </c>
      <c r="B228" s="2">
        <f t="shared" si="34"/>
        <v>2</v>
      </c>
      <c r="F228" s="2">
        <v>1</v>
      </c>
      <c r="G228" s="2">
        <v>1</v>
      </c>
    </row>
    <row r="229" spans="1:18" ht="12">
      <c r="A229" s="10" t="s">
        <v>30</v>
      </c>
      <c r="B229" s="2">
        <f t="shared" si="34"/>
        <v>4</v>
      </c>
      <c r="K229" s="2">
        <v>1</v>
      </c>
      <c r="M229" s="2">
        <v>1</v>
      </c>
      <c r="Q229" s="13">
        <v>1</v>
      </c>
      <c r="R229" s="13">
        <v>1</v>
      </c>
    </row>
    <row r="230" spans="1:2" ht="12">
      <c r="A230" s="10" t="s">
        <v>12</v>
      </c>
      <c r="B230" s="2">
        <f t="shared" si="34"/>
        <v>0</v>
      </c>
    </row>
    <row r="231" spans="1:13" ht="12">
      <c r="A231" s="10" t="s">
        <v>13</v>
      </c>
      <c r="B231" s="2">
        <f t="shared" si="34"/>
        <v>1</v>
      </c>
      <c r="M231" s="2">
        <v>1</v>
      </c>
    </row>
    <row r="232" ht="3" customHeight="1"/>
    <row r="233" spans="5:15" ht="3" customHeight="1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21" ht="12">
      <c r="B234" s="3" t="s">
        <v>27</v>
      </c>
      <c r="C234" s="3" t="s">
        <v>28</v>
      </c>
      <c r="D234" s="3" t="s">
        <v>29</v>
      </c>
      <c r="E234" s="34">
        <f>E219</f>
        <v>36644</v>
      </c>
      <c r="F234" s="34">
        <f aca="true" t="shared" si="35" ref="F234:U234">F219</f>
        <v>36651</v>
      </c>
      <c r="G234" s="34">
        <f t="shared" si="35"/>
        <v>36658</v>
      </c>
      <c r="H234" s="34">
        <f t="shared" si="35"/>
        <v>36665</v>
      </c>
      <c r="I234" s="34">
        <f t="shared" si="35"/>
        <v>36672</v>
      </c>
      <c r="J234" s="34">
        <f t="shared" si="35"/>
        <v>36679</v>
      </c>
      <c r="K234" s="34">
        <f t="shared" si="35"/>
        <v>36686</v>
      </c>
      <c r="L234" s="34">
        <f t="shared" si="35"/>
        <v>36693</v>
      </c>
      <c r="M234" s="34">
        <f t="shared" si="35"/>
        <v>36700</v>
      </c>
      <c r="N234" s="34">
        <f t="shared" si="35"/>
        <v>36707</v>
      </c>
      <c r="O234" s="34">
        <f t="shared" si="35"/>
        <v>36714</v>
      </c>
      <c r="P234" s="34">
        <f t="shared" si="35"/>
        <v>36721</v>
      </c>
      <c r="Q234" s="34">
        <f t="shared" si="35"/>
        <v>36728</v>
      </c>
      <c r="R234" s="34">
        <f t="shared" si="35"/>
        <v>36735</v>
      </c>
      <c r="S234" s="34">
        <f t="shared" si="35"/>
        <v>36742</v>
      </c>
      <c r="T234" s="34">
        <f t="shared" si="35"/>
        <v>36749</v>
      </c>
      <c r="U234" s="34">
        <f t="shared" si="35"/>
        <v>36756</v>
      </c>
    </row>
    <row r="235" spans="1:25" ht="12">
      <c r="A235" s="6" t="s">
        <v>50</v>
      </c>
      <c r="B235" s="11">
        <f>(B238/B236)</f>
        <v>0.62</v>
      </c>
      <c r="C235" s="11">
        <f>((B238+B240+2*B241+3*B242)/B236)</f>
        <v>1</v>
      </c>
      <c r="D235" s="11">
        <f>((B238+B243+B244)/(B236+B243))</f>
        <v>0.7017543859649122</v>
      </c>
      <c r="E235" s="34"/>
      <c r="F235" s="34"/>
      <c r="G235" s="34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14"/>
      <c r="W235" s="14"/>
      <c r="X235" s="14"/>
      <c r="Y235" s="14"/>
    </row>
    <row r="236" spans="1:21" ht="12">
      <c r="A236" s="10" t="s">
        <v>3</v>
      </c>
      <c r="B236" s="2">
        <f aca="true" t="shared" si="36" ref="B236:B246">SUM(E236:Y236)</f>
        <v>50</v>
      </c>
      <c r="E236" s="2">
        <v>3</v>
      </c>
      <c r="F236" s="2">
        <v>2</v>
      </c>
      <c r="G236" s="2">
        <v>4</v>
      </c>
      <c r="H236" s="2">
        <v>3</v>
      </c>
      <c r="J236" s="2">
        <v>4</v>
      </c>
      <c r="K236" s="2">
        <v>4</v>
      </c>
      <c r="L236" s="2">
        <v>3</v>
      </c>
      <c r="M236" s="2">
        <v>3</v>
      </c>
      <c r="O236" s="2">
        <v>5</v>
      </c>
      <c r="P236" s="13">
        <v>2</v>
      </c>
      <c r="Q236" s="13">
        <v>3</v>
      </c>
      <c r="R236" s="13">
        <v>4</v>
      </c>
      <c r="S236" s="13">
        <v>2</v>
      </c>
      <c r="T236" s="13">
        <v>4</v>
      </c>
      <c r="U236" s="13">
        <v>4</v>
      </c>
    </row>
    <row r="237" spans="1:21" ht="12">
      <c r="A237" s="10" t="s">
        <v>4</v>
      </c>
      <c r="B237" s="2">
        <f t="shared" si="36"/>
        <v>28</v>
      </c>
      <c r="E237" s="2">
        <v>0</v>
      </c>
      <c r="F237" s="2">
        <v>1</v>
      </c>
      <c r="G237" s="2">
        <v>3</v>
      </c>
      <c r="H237" s="2">
        <v>1</v>
      </c>
      <c r="J237" s="2">
        <v>3</v>
      </c>
      <c r="K237" s="2">
        <v>1</v>
      </c>
      <c r="L237" s="2">
        <v>0</v>
      </c>
      <c r="M237" s="2">
        <v>4</v>
      </c>
      <c r="O237" s="2">
        <v>4</v>
      </c>
      <c r="P237" s="13">
        <v>0</v>
      </c>
      <c r="Q237" s="13">
        <v>2</v>
      </c>
      <c r="R237" s="13">
        <v>2</v>
      </c>
      <c r="S237" s="13">
        <v>4</v>
      </c>
      <c r="T237" s="13">
        <v>2</v>
      </c>
      <c r="U237" s="13">
        <v>1</v>
      </c>
    </row>
    <row r="238" spans="1:21" ht="12">
      <c r="A238" s="10" t="s">
        <v>5</v>
      </c>
      <c r="B238" s="2">
        <f t="shared" si="36"/>
        <v>31</v>
      </c>
      <c r="E238" s="2">
        <v>0</v>
      </c>
      <c r="F238" s="2">
        <v>1</v>
      </c>
      <c r="G238" s="2">
        <v>3</v>
      </c>
      <c r="H238" s="2">
        <v>2</v>
      </c>
      <c r="J238" s="2">
        <v>4</v>
      </c>
      <c r="K238" s="2">
        <v>1</v>
      </c>
      <c r="L238" s="2">
        <v>1</v>
      </c>
      <c r="M238" s="2">
        <v>3</v>
      </c>
      <c r="O238" s="2">
        <v>5</v>
      </c>
      <c r="P238" s="13">
        <v>0</v>
      </c>
      <c r="Q238" s="13">
        <v>2</v>
      </c>
      <c r="R238" s="13">
        <v>3</v>
      </c>
      <c r="S238" s="13">
        <v>2</v>
      </c>
      <c r="T238" s="13">
        <v>2</v>
      </c>
      <c r="U238" s="13">
        <v>2</v>
      </c>
    </row>
    <row r="239" spans="1:21" ht="12">
      <c r="A239" s="10" t="s">
        <v>6</v>
      </c>
      <c r="B239" s="2">
        <f t="shared" si="36"/>
        <v>36</v>
      </c>
      <c r="E239" s="2">
        <v>0</v>
      </c>
      <c r="F239" s="2">
        <v>2</v>
      </c>
      <c r="G239" s="2">
        <v>2</v>
      </c>
      <c r="H239" s="2">
        <v>2</v>
      </c>
      <c r="J239" s="2">
        <v>5</v>
      </c>
      <c r="K239" s="2">
        <v>3</v>
      </c>
      <c r="L239" s="2">
        <v>1</v>
      </c>
      <c r="M239" s="2">
        <v>4</v>
      </c>
      <c r="O239" s="2">
        <v>4</v>
      </c>
      <c r="P239" s="13">
        <v>2</v>
      </c>
      <c r="Q239" s="13">
        <v>1</v>
      </c>
      <c r="R239" s="13">
        <v>1</v>
      </c>
      <c r="S239" s="13">
        <v>2</v>
      </c>
      <c r="T239" s="13">
        <v>6</v>
      </c>
      <c r="U239" s="13">
        <v>1</v>
      </c>
    </row>
    <row r="240" spans="1:21" ht="12">
      <c r="A240" s="10" t="s">
        <v>7</v>
      </c>
      <c r="B240" s="2">
        <f t="shared" si="36"/>
        <v>3</v>
      </c>
      <c r="G240" s="2">
        <v>2</v>
      </c>
      <c r="H240" s="2">
        <v>0</v>
      </c>
      <c r="U240" s="13">
        <v>1</v>
      </c>
    </row>
    <row r="241" spans="1:19" ht="12">
      <c r="A241" s="10" t="s">
        <v>8</v>
      </c>
      <c r="B241" s="2">
        <f t="shared" si="36"/>
        <v>2</v>
      </c>
      <c r="H241" s="2">
        <v>0</v>
      </c>
      <c r="O241" s="2">
        <v>1</v>
      </c>
      <c r="S241" s="13">
        <v>1</v>
      </c>
    </row>
    <row r="242" spans="1:18" ht="12">
      <c r="A242" s="10" t="s">
        <v>9</v>
      </c>
      <c r="B242" s="2">
        <f t="shared" si="36"/>
        <v>4</v>
      </c>
      <c r="H242" s="2">
        <v>1</v>
      </c>
      <c r="J242" s="2">
        <v>1</v>
      </c>
      <c r="M242" s="2">
        <v>1</v>
      </c>
      <c r="R242" s="13">
        <v>1</v>
      </c>
    </row>
    <row r="243" spans="1:19" ht="12">
      <c r="A243" s="10" t="s">
        <v>10</v>
      </c>
      <c r="B243" s="2">
        <f t="shared" si="36"/>
        <v>7</v>
      </c>
      <c r="F243" s="2">
        <v>1</v>
      </c>
      <c r="J243" s="2">
        <v>1</v>
      </c>
      <c r="M243" s="2">
        <v>1</v>
      </c>
      <c r="Q243" s="13">
        <v>1</v>
      </c>
      <c r="R243" s="13">
        <v>1</v>
      </c>
      <c r="S243" s="13">
        <v>2</v>
      </c>
    </row>
    <row r="244" spans="1:15" ht="12">
      <c r="A244" s="10" t="s">
        <v>30</v>
      </c>
      <c r="B244" s="2">
        <f t="shared" si="36"/>
        <v>2</v>
      </c>
      <c r="E244" s="2">
        <v>1</v>
      </c>
      <c r="O244" s="2">
        <v>1</v>
      </c>
    </row>
    <row r="245" spans="1:16" ht="12">
      <c r="A245" s="10" t="s">
        <v>12</v>
      </c>
      <c r="B245" s="2">
        <f t="shared" si="36"/>
        <v>3</v>
      </c>
      <c r="L245" s="2">
        <v>1</v>
      </c>
      <c r="M245" s="2">
        <v>1</v>
      </c>
      <c r="P245" s="13">
        <v>1</v>
      </c>
    </row>
    <row r="246" spans="1:2" ht="12">
      <c r="A246" s="10" t="s">
        <v>13</v>
      </c>
      <c r="B246" s="2">
        <f t="shared" si="36"/>
        <v>0</v>
      </c>
    </row>
    <row r="247" ht="4.5" customHeight="1"/>
    <row r="248" spans="5:15" ht="12" hidden="1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2:21" ht="12" hidden="1">
      <c r="B249" s="3" t="s">
        <v>27</v>
      </c>
      <c r="C249" s="3" t="s">
        <v>28</v>
      </c>
      <c r="D249" s="3" t="s">
        <v>29</v>
      </c>
      <c r="E249" s="34">
        <f>E234</f>
        <v>36644</v>
      </c>
      <c r="F249" s="34">
        <f aca="true" t="shared" si="37" ref="F249:U249">F234</f>
        <v>36651</v>
      </c>
      <c r="G249" s="34">
        <f t="shared" si="37"/>
        <v>36658</v>
      </c>
      <c r="H249" s="34">
        <f t="shared" si="37"/>
        <v>36665</v>
      </c>
      <c r="I249" s="34">
        <f t="shared" si="37"/>
        <v>36672</v>
      </c>
      <c r="J249" s="34">
        <f t="shared" si="37"/>
        <v>36679</v>
      </c>
      <c r="K249" s="34">
        <f t="shared" si="37"/>
        <v>36686</v>
      </c>
      <c r="L249" s="34">
        <f t="shared" si="37"/>
        <v>36693</v>
      </c>
      <c r="M249" s="34">
        <f t="shared" si="37"/>
        <v>36700</v>
      </c>
      <c r="N249" s="34">
        <f t="shared" si="37"/>
        <v>36707</v>
      </c>
      <c r="O249" s="34">
        <f t="shared" si="37"/>
        <v>36714</v>
      </c>
      <c r="P249" s="34">
        <f t="shared" si="37"/>
        <v>36721</v>
      </c>
      <c r="Q249" s="34">
        <f t="shared" si="37"/>
        <v>36728</v>
      </c>
      <c r="R249" s="34">
        <f t="shared" si="37"/>
        <v>36735</v>
      </c>
      <c r="S249" s="34">
        <f t="shared" si="37"/>
        <v>36742</v>
      </c>
      <c r="T249" s="34">
        <f t="shared" si="37"/>
        <v>36749</v>
      </c>
      <c r="U249" s="34">
        <f t="shared" si="37"/>
        <v>36756</v>
      </c>
    </row>
    <row r="250" spans="1:25" ht="12" hidden="1">
      <c r="A250" s="6" t="s">
        <v>34</v>
      </c>
      <c r="B250" s="11" t="e">
        <f>(B253/B251)</f>
        <v>#DIV/0!</v>
      </c>
      <c r="C250" s="11" t="e">
        <f>((B253+B255+2*B256+3*B257)/B251)</f>
        <v>#DIV/0!</v>
      </c>
      <c r="D250" s="11" t="e">
        <f>((B253+B258+B259)/(B251+B258))</f>
        <v>#DIV/0!</v>
      </c>
      <c r="E250" s="34"/>
      <c r="F250" s="34"/>
      <c r="G250" s="34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14"/>
      <c r="W250" s="14"/>
      <c r="X250" s="14"/>
      <c r="Y250" s="14"/>
    </row>
    <row r="251" spans="1:2" ht="12" hidden="1">
      <c r="A251" s="10" t="s">
        <v>3</v>
      </c>
      <c r="B251" s="2">
        <f aca="true" t="shared" si="38" ref="B251:B261">SUM(E251:Y251)</f>
        <v>0</v>
      </c>
    </row>
    <row r="252" spans="1:2" ht="12" hidden="1">
      <c r="A252" s="10" t="s">
        <v>4</v>
      </c>
      <c r="B252" s="2">
        <f t="shared" si="38"/>
        <v>0</v>
      </c>
    </row>
    <row r="253" spans="1:2" ht="12" hidden="1">
      <c r="A253" s="10" t="s">
        <v>5</v>
      </c>
      <c r="B253" s="2">
        <f t="shared" si="38"/>
        <v>0</v>
      </c>
    </row>
    <row r="254" spans="1:2" ht="12" hidden="1">
      <c r="A254" s="10" t="s">
        <v>6</v>
      </c>
      <c r="B254" s="2">
        <f t="shared" si="38"/>
        <v>0</v>
      </c>
    </row>
    <row r="255" spans="1:2" ht="12" hidden="1">
      <c r="A255" s="10" t="s">
        <v>7</v>
      </c>
      <c r="B255" s="2">
        <f t="shared" si="38"/>
        <v>0</v>
      </c>
    </row>
    <row r="256" spans="1:2" ht="12" hidden="1">
      <c r="A256" s="10" t="s">
        <v>8</v>
      </c>
      <c r="B256" s="2">
        <f t="shared" si="38"/>
        <v>0</v>
      </c>
    </row>
    <row r="257" spans="1:2" ht="12" hidden="1">
      <c r="A257" s="10" t="s">
        <v>9</v>
      </c>
      <c r="B257" s="2">
        <f t="shared" si="38"/>
        <v>0</v>
      </c>
    </row>
    <row r="258" spans="1:2" ht="12" hidden="1">
      <c r="A258" s="10" t="s">
        <v>10</v>
      </c>
      <c r="B258" s="2">
        <f t="shared" si="38"/>
        <v>0</v>
      </c>
    </row>
    <row r="259" spans="1:2" ht="12" hidden="1">
      <c r="A259" s="10" t="s">
        <v>30</v>
      </c>
      <c r="B259" s="2">
        <f t="shared" si="38"/>
        <v>0</v>
      </c>
    </row>
    <row r="260" spans="1:2" ht="12" hidden="1">
      <c r="A260" s="10" t="s">
        <v>12</v>
      </c>
      <c r="B260" s="2">
        <f t="shared" si="38"/>
        <v>0</v>
      </c>
    </row>
    <row r="261" spans="1:2" ht="12" hidden="1">
      <c r="A261" s="10" t="s">
        <v>13</v>
      </c>
      <c r="B261" s="2">
        <f t="shared" si="38"/>
        <v>0</v>
      </c>
    </row>
    <row r="262" ht="3.75" customHeight="1"/>
    <row r="263" spans="5:15" ht="4.5" customHeight="1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21" ht="12">
      <c r="B264" s="3" t="s">
        <v>27</v>
      </c>
      <c r="C264" s="3" t="s">
        <v>28</v>
      </c>
      <c r="D264" s="3" t="s">
        <v>29</v>
      </c>
      <c r="E264" s="34">
        <f>E249</f>
        <v>36644</v>
      </c>
      <c r="F264" s="34">
        <f aca="true" t="shared" si="39" ref="F264:U264">F249</f>
        <v>36651</v>
      </c>
      <c r="G264" s="34">
        <f t="shared" si="39"/>
        <v>36658</v>
      </c>
      <c r="H264" s="34">
        <f t="shared" si="39"/>
        <v>36665</v>
      </c>
      <c r="I264" s="34">
        <f t="shared" si="39"/>
        <v>36672</v>
      </c>
      <c r="J264" s="34">
        <f t="shared" si="39"/>
        <v>36679</v>
      </c>
      <c r="K264" s="34">
        <f t="shared" si="39"/>
        <v>36686</v>
      </c>
      <c r="L264" s="34">
        <f t="shared" si="39"/>
        <v>36693</v>
      </c>
      <c r="M264" s="34">
        <f t="shared" si="39"/>
        <v>36700</v>
      </c>
      <c r="N264" s="34">
        <f t="shared" si="39"/>
        <v>36707</v>
      </c>
      <c r="O264" s="34">
        <f t="shared" si="39"/>
        <v>36714</v>
      </c>
      <c r="P264" s="34">
        <f t="shared" si="39"/>
        <v>36721</v>
      </c>
      <c r="Q264" s="34">
        <f t="shared" si="39"/>
        <v>36728</v>
      </c>
      <c r="R264" s="34">
        <f t="shared" si="39"/>
        <v>36735</v>
      </c>
      <c r="S264" s="34">
        <f t="shared" si="39"/>
        <v>36742</v>
      </c>
      <c r="T264" s="34">
        <f t="shared" si="39"/>
        <v>36749</v>
      </c>
      <c r="U264" s="34">
        <f t="shared" si="39"/>
        <v>36756</v>
      </c>
    </row>
    <row r="265" spans="1:25" ht="12">
      <c r="A265" s="6" t="s">
        <v>35</v>
      </c>
      <c r="B265" s="11">
        <f>(B268/B266)</f>
        <v>0.4358974358974359</v>
      </c>
      <c r="C265" s="11">
        <f>((B268+B270+2*B271+3*B272)/B266)</f>
        <v>0.48717948717948717</v>
      </c>
      <c r="D265" s="11">
        <f>((B268+B273+B274)/(B266+B273))</f>
        <v>0.5686274509803921</v>
      </c>
      <c r="E265" s="34"/>
      <c r="F265" s="34"/>
      <c r="G265" s="34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14"/>
      <c r="W265" s="14"/>
      <c r="X265" s="14"/>
      <c r="Y265" s="14"/>
    </row>
    <row r="266" spans="1:21" ht="12">
      <c r="A266" s="10" t="s">
        <v>3</v>
      </c>
      <c r="B266" s="2">
        <f aca="true" t="shared" si="40" ref="B266:B276">SUM(E266:Y266)</f>
        <v>39</v>
      </c>
      <c r="E266" s="2">
        <v>3</v>
      </c>
      <c r="F266" s="2">
        <v>2</v>
      </c>
      <c r="G266" s="2">
        <v>4</v>
      </c>
      <c r="J266" s="2">
        <v>1</v>
      </c>
      <c r="K266" s="2">
        <v>2</v>
      </c>
      <c r="M266" s="2">
        <v>2</v>
      </c>
      <c r="N266" s="2">
        <v>3</v>
      </c>
      <c r="O266" s="2">
        <v>4</v>
      </c>
      <c r="P266" s="13">
        <v>3</v>
      </c>
      <c r="Q266" s="13">
        <v>3</v>
      </c>
      <c r="R266" s="13">
        <v>3</v>
      </c>
      <c r="S266" s="13">
        <v>1</v>
      </c>
      <c r="T266" s="13">
        <v>4</v>
      </c>
      <c r="U266" s="13">
        <v>4</v>
      </c>
    </row>
    <row r="267" spans="1:21" ht="12">
      <c r="A267" s="10" t="s">
        <v>4</v>
      </c>
      <c r="B267" s="2">
        <f t="shared" si="40"/>
        <v>18</v>
      </c>
      <c r="E267" s="2">
        <v>0</v>
      </c>
      <c r="F267" s="2">
        <v>1</v>
      </c>
      <c r="G267" s="2">
        <v>1</v>
      </c>
      <c r="J267" s="2">
        <v>2</v>
      </c>
      <c r="K267" s="2">
        <v>2</v>
      </c>
      <c r="M267" s="2">
        <v>4</v>
      </c>
      <c r="N267" s="2">
        <v>3</v>
      </c>
      <c r="O267" s="2">
        <v>1</v>
      </c>
      <c r="P267" s="13">
        <v>0</v>
      </c>
      <c r="Q267" s="13">
        <v>0</v>
      </c>
      <c r="R267" s="13">
        <v>2</v>
      </c>
      <c r="S267" s="13">
        <v>0</v>
      </c>
      <c r="T267" s="13">
        <v>0</v>
      </c>
      <c r="U267" s="13">
        <v>2</v>
      </c>
    </row>
    <row r="268" spans="1:21" ht="12">
      <c r="A268" s="10" t="s">
        <v>5</v>
      </c>
      <c r="B268" s="2">
        <f t="shared" si="40"/>
        <v>17</v>
      </c>
      <c r="E268" s="2">
        <v>0</v>
      </c>
      <c r="F268" s="2">
        <v>1</v>
      </c>
      <c r="G268" s="2">
        <v>2</v>
      </c>
      <c r="J268" s="2">
        <v>1</v>
      </c>
      <c r="K268" s="2">
        <v>2</v>
      </c>
      <c r="M268" s="2">
        <v>2</v>
      </c>
      <c r="N268" s="2">
        <v>2</v>
      </c>
      <c r="O268" s="2">
        <v>2</v>
      </c>
      <c r="P268" s="13">
        <v>1</v>
      </c>
      <c r="Q268" s="13">
        <v>0</v>
      </c>
      <c r="R268" s="13">
        <v>1</v>
      </c>
      <c r="S268" s="13">
        <v>0</v>
      </c>
      <c r="T268" s="13">
        <v>1</v>
      </c>
      <c r="U268" s="13">
        <v>2</v>
      </c>
    </row>
    <row r="269" spans="1:21" ht="12">
      <c r="A269" s="10" t="s">
        <v>6</v>
      </c>
      <c r="B269" s="2">
        <f t="shared" si="40"/>
        <v>13</v>
      </c>
      <c r="F269" s="2">
        <v>3</v>
      </c>
      <c r="G269" s="2">
        <v>1</v>
      </c>
      <c r="K269" s="2">
        <v>1</v>
      </c>
      <c r="M269" s="2">
        <v>1</v>
      </c>
      <c r="O269" s="2">
        <v>4</v>
      </c>
      <c r="Q269" s="13">
        <v>1</v>
      </c>
      <c r="T269" s="13">
        <v>1</v>
      </c>
      <c r="U269" s="13">
        <v>1</v>
      </c>
    </row>
    <row r="270" spans="1:15" ht="12">
      <c r="A270" s="10" t="s">
        <v>7</v>
      </c>
      <c r="B270" s="2">
        <f t="shared" si="40"/>
        <v>2</v>
      </c>
      <c r="F270" s="2">
        <v>1</v>
      </c>
      <c r="O270" s="2">
        <v>1</v>
      </c>
    </row>
    <row r="271" spans="1:2" ht="12">
      <c r="A271" s="10" t="s">
        <v>8</v>
      </c>
      <c r="B271" s="2">
        <f t="shared" si="40"/>
        <v>0</v>
      </c>
    </row>
    <row r="272" spans="1:2" ht="12">
      <c r="A272" s="10" t="s">
        <v>9</v>
      </c>
      <c r="B272" s="2">
        <f t="shared" si="40"/>
        <v>0</v>
      </c>
    </row>
    <row r="273" spans="1:19" ht="12">
      <c r="A273" s="10" t="s">
        <v>10</v>
      </c>
      <c r="B273" s="2">
        <f t="shared" si="40"/>
        <v>12</v>
      </c>
      <c r="J273" s="2">
        <v>3</v>
      </c>
      <c r="K273" s="2">
        <v>2</v>
      </c>
      <c r="M273" s="2">
        <v>2</v>
      </c>
      <c r="N273" s="2">
        <v>1</v>
      </c>
      <c r="O273" s="2">
        <v>1</v>
      </c>
      <c r="R273" s="13">
        <v>1</v>
      </c>
      <c r="S273" s="13">
        <v>2</v>
      </c>
    </row>
    <row r="274" spans="1:2" ht="12">
      <c r="A274" s="10" t="s">
        <v>30</v>
      </c>
      <c r="B274" s="2">
        <f t="shared" si="40"/>
        <v>0</v>
      </c>
    </row>
    <row r="275" spans="1:17" ht="12">
      <c r="A275" s="10" t="s">
        <v>12</v>
      </c>
      <c r="B275" s="2">
        <f t="shared" si="40"/>
        <v>1</v>
      </c>
      <c r="Q275" s="13">
        <v>1</v>
      </c>
    </row>
    <row r="276" spans="1:18" ht="12">
      <c r="A276" s="10" t="s">
        <v>13</v>
      </c>
      <c r="B276" s="2">
        <f t="shared" si="40"/>
        <v>1</v>
      </c>
      <c r="R276" s="13">
        <v>1</v>
      </c>
    </row>
    <row r="277" ht="4.5" customHeight="1"/>
    <row r="278" spans="5:15" ht="12" hidden="1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21" ht="12">
      <c r="B279" s="3" t="s">
        <v>27</v>
      </c>
      <c r="C279" s="3" t="s">
        <v>28</v>
      </c>
      <c r="D279" s="3" t="s">
        <v>29</v>
      </c>
      <c r="E279" s="34">
        <f>E264</f>
        <v>36644</v>
      </c>
      <c r="F279" s="34">
        <f aca="true" t="shared" si="41" ref="F279:U279">F264</f>
        <v>36651</v>
      </c>
      <c r="G279" s="34">
        <f t="shared" si="41"/>
        <v>36658</v>
      </c>
      <c r="H279" s="34">
        <f t="shared" si="41"/>
        <v>36665</v>
      </c>
      <c r="I279" s="34">
        <f t="shared" si="41"/>
        <v>36672</v>
      </c>
      <c r="J279" s="34">
        <f t="shared" si="41"/>
        <v>36679</v>
      </c>
      <c r="K279" s="34">
        <f t="shared" si="41"/>
        <v>36686</v>
      </c>
      <c r="L279" s="34">
        <f t="shared" si="41"/>
        <v>36693</v>
      </c>
      <c r="M279" s="34">
        <f t="shared" si="41"/>
        <v>36700</v>
      </c>
      <c r="N279" s="34">
        <f t="shared" si="41"/>
        <v>36707</v>
      </c>
      <c r="O279" s="34">
        <f t="shared" si="41"/>
        <v>36714</v>
      </c>
      <c r="P279" s="34">
        <f t="shared" si="41"/>
        <v>36721</v>
      </c>
      <c r="Q279" s="34">
        <f t="shared" si="41"/>
        <v>36728</v>
      </c>
      <c r="R279" s="34">
        <f t="shared" si="41"/>
        <v>36735</v>
      </c>
      <c r="S279" s="34">
        <f t="shared" si="41"/>
        <v>36742</v>
      </c>
      <c r="T279" s="34">
        <f t="shared" si="41"/>
        <v>36749</v>
      </c>
      <c r="U279" s="34">
        <f t="shared" si="41"/>
        <v>36756</v>
      </c>
    </row>
    <row r="280" spans="1:25" ht="12">
      <c r="A280" s="6" t="s">
        <v>36</v>
      </c>
      <c r="B280" s="11">
        <f>(B283/B281)</f>
        <v>0.6938775510204082</v>
      </c>
      <c r="C280" s="11">
        <f>((B283+B285+2*B286+3*B287)/B281)</f>
        <v>1.0408163265306123</v>
      </c>
      <c r="D280" s="11">
        <f>((B283+B288+B289)/(B281+B288))</f>
        <v>0.8088235294117647</v>
      </c>
      <c r="E280" s="34"/>
      <c r="F280" s="34"/>
      <c r="G280" s="34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14"/>
      <c r="W280" s="14"/>
      <c r="X280" s="14"/>
      <c r="Y280" s="14"/>
    </row>
    <row r="281" spans="1:21" ht="12">
      <c r="A281" s="10" t="s">
        <v>3</v>
      </c>
      <c r="B281" s="2">
        <f aca="true" t="shared" si="42" ref="B281:B291">SUM(E281:Y281)</f>
        <v>49</v>
      </c>
      <c r="E281" s="2">
        <v>3</v>
      </c>
      <c r="F281" s="2">
        <v>2</v>
      </c>
      <c r="G281" s="2">
        <v>3</v>
      </c>
      <c r="H281" s="2">
        <v>3</v>
      </c>
      <c r="J281" s="2">
        <v>3</v>
      </c>
      <c r="K281" s="2">
        <v>3</v>
      </c>
      <c r="L281" s="2">
        <v>4</v>
      </c>
      <c r="M281" s="2">
        <v>4</v>
      </c>
      <c r="N281" s="2">
        <v>3</v>
      </c>
      <c r="O281" s="2">
        <v>4</v>
      </c>
      <c r="P281" s="13">
        <v>4</v>
      </c>
      <c r="Q281" s="13">
        <v>2</v>
      </c>
      <c r="R281" s="13">
        <v>2</v>
      </c>
      <c r="S281" s="13">
        <v>3</v>
      </c>
      <c r="T281" s="13">
        <v>2</v>
      </c>
      <c r="U281" s="13">
        <v>4</v>
      </c>
    </row>
    <row r="282" spans="1:21" ht="12">
      <c r="A282" s="10" t="s">
        <v>4</v>
      </c>
      <c r="B282" s="2">
        <f t="shared" si="42"/>
        <v>43</v>
      </c>
      <c r="E282" s="2">
        <v>0</v>
      </c>
      <c r="F282" s="2">
        <v>2</v>
      </c>
      <c r="G282" s="2">
        <v>2</v>
      </c>
      <c r="H282" s="2">
        <v>0</v>
      </c>
      <c r="J282" s="2">
        <v>3</v>
      </c>
      <c r="K282" s="2">
        <v>3</v>
      </c>
      <c r="L282" s="2">
        <v>2</v>
      </c>
      <c r="M282" s="2">
        <v>5</v>
      </c>
      <c r="N282" s="2">
        <v>4</v>
      </c>
      <c r="O282" s="2">
        <v>5</v>
      </c>
      <c r="P282" s="13">
        <v>2</v>
      </c>
      <c r="Q282" s="13">
        <v>3</v>
      </c>
      <c r="R282" s="13">
        <v>3</v>
      </c>
      <c r="S282" s="13">
        <v>2</v>
      </c>
      <c r="T282" s="13">
        <v>4</v>
      </c>
      <c r="U282" s="13">
        <v>3</v>
      </c>
    </row>
    <row r="283" spans="1:21" ht="12">
      <c r="A283" s="10" t="s">
        <v>5</v>
      </c>
      <c r="B283" s="2">
        <f t="shared" si="42"/>
        <v>34</v>
      </c>
      <c r="E283" s="2">
        <v>0</v>
      </c>
      <c r="F283" s="2">
        <v>1</v>
      </c>
      <c r="G283" s="2">
        <v>3</v>
      </c>
      <c r="H283" s="2">
        <v>1</v>
      </c>
      <c r="J283" s="2">
        <v>2</v>
      </c>
      <c r="K283" s="2">
        <v>3</v>
      </c>
      <c r="L283" s="2">
        <v>3</v>
      </c>
      <c r="M283" s="2">
        <v>4</v>
      </c>
      <c r="N283" s="2">
        <v>3</v>
      </c>
      <c r="O283" s="2">
        <v>4</v>
      </c>
      <c r="P283" s="13">
        <v>3</v>
      </c>
      <c r="Q283" s="13">
        <v>1</v>
      </c>
      <c r="R283" s="13">
        <v>1</v>
      </c>
      <c r="S283" s="13">
        <v>2</v>
      </c>
      <c r="T283" s="13">
        <v>0</v>
      </c>
      <c r="U283" s="13">
        <v>3</v>
      </c>
    </row>
    <row r="284" spans="1:21" ht="12">
      <c r="A284" s="10" t="s">
        <v>6</v>
      </c>
      <c r="B284" s="2">
        <f t="shared" si="42"/>
        <v>24</v>
      </c>
      <c r="G284" s="2">
        <v>5</v>
      </c>
      <c r="H284" s="2">
        <v>1</v>
      </c>
      <c r="J284" s="2">
        <v>1</v>
      </c>
      <c r="L284" s="2">
        <v>2</v>
      </c>
      <c r="M284" s="2">
        <v>2</v>
      </c>
      <c r="N284" s="2">
        <v>3</v>
      </c>
      <c r="O284" s="2">
        <v>2</v>
      </c>
      <c r="P284" s="13">
        <v>1</v>
      </c>
      <c r="Q284" s="13">
        <v>3</v>
      </c>
      <c r="R284" s="13">
        <v>1</v>
      </c>
      <c r="U284" s="13">
        <v>3</v>
      </c>
    </row>
    <row r="285" spans="1:13" ht="12">
      <c r="A285" s="10" t="s">
        <v>7</v>
      </c>
      <c r="B285" s="2">
        <f t="shared" si="42"/>
        <v>1</v>
      </c>
      <c r="M285" s="2">
        <v>1</v>
      </c>
    </row>
    <row r="286" spans="1:14" ht="12">
      <c r="A286" s="10" t="s">
        <v>8</v>
      </c>
      <c r="B286" s="2">
        <f t="shared" si="42"/>
        <v>2</v>
      </c>
      <c r="L286" s="2">
        <v>1</v>
      </c>
      <c r="N286" s="2">
        <v>1</v>
      </c>
    </row>
    <row r="287" spans="1:21" ht="12">
      <c r="A287" s="10" t="s">
        <v>9</v>
      </c>
      <c r="B287" s="2">
        <f t="shared" si="42"/>
        <v>4</v>
      </c>
      <c r="G287" s="2">
        <v>2</v>
      </c>
      <c r="O287" s="2">
        <v>1</v>
      </c>
      <c r="U287" s="13">
        <v>1</v>
      </c>
    </row>
    <row r="288" spans="1:20" ht="12">
      <c r="A288" s="10" t="s">
        <v>10</v>
      </c>
      <c r="B288" s="2">
        <f t="shared" si="42"/>
        <v>19</v>
      </c>
      <c r="F288" s="2">
        <v>1</v>
      </c>
      <c r="G288" s="2">
        <v>1</v>
      </c>
      <c r="J288" s="2">
        <v>2</v>
      </c>
      <c r="K288" s="2">
        <v>1</v>
      </c>
      <c r="M288" s="2">
        <v>1</v>
      </c>
      <c r="N288" s="2">
        <v>2</v>
      </c>
      <c r="O288" s="2">
        <v>1</v>
      </c>
      <c r="P288" s="13">
        <v>1</v>
      </c>
      <c r="Q288" s="13">
        <v>2</v>
      </c>
      <c r="R288" s="13">
        <v>3</v>
      </c>
      <c r="S288" s="13">
        <v>1</v>
      </c>
      <c r="T288" s="13">
        <v>3</v>
      </c>
    </row>
    <row r="289" spans="1:20" ht="12">
      <c r="A289" s="10" t="s">
        <v>30</v>
      </c>
      <c r="B289" s="2">
        <f t="shared" si="42"/>
        <v>2</v>
      </c>
      <c r="E289" s="2">
        <v>1</v>
      </c>
      <c r="T289" s="13">
        <v>1</v>
      </c>
    </row>
    <row r="290" spans="1:2" ht="12">
      <c r="A290" s="10" t="s">
        <v>12</v>
      </c>
      <c r="B290" s="2">
        <f t="shared" si="42"/>
        <v>0</v>
      </c>
    </row>
    <row r="291" spans="1:2" ht="12">
      <c r="A291" s="10" t="s">
        <v>13</v>
      </c>
      <c r="B291" s="2">
        <f t="shared" si="42"/>
        <v>0</v>
      </c>
    </row>
    <row r="292" ht="3" customHeight="1"/>
    <row r="293" spans="5:15" ht="3.75" customHeight="1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2:21" ht="12">
      <c r="B294" s="3" t="s">
        <v>27</v>
      </c>
      <c r="C294" s="3" t="s">
        <v>28</v>
      </c>
      <c r="D294" s="3" t="s">
        <v>29</v>
      </c>
      <c r="E294" s="34">
        <f>E279</f>
        <v>36644</v>
      </c>
      <c r="F294" s="34">
        <f aca="true" t="shared" si="43" ref="F294:U294">F279</f>
        <v>36651</v>
      </c>
      <c r="G294" s="34">
        <f t="shared" si="43"/>
        <v>36658</v>
      </c>
      <c r="H294" s="34">
        <f t="shared" si="43"/>
        <v>36665</v>
      </c>
      <c r="I294" s="34">
        <f t="shared" si="43"/>
        <v>36672</v>
      </c>
      <c r="J294" s="34">
        <f t="shared" si="43"/>
        <v>36679</v>
      </c>
      <c r="K294" s="34">
        <f t="shared" si="43"/>
        <v>36686</v>
      </c>
      <c r="L294" s="34">
        <f t="shared" si="43"/>
        <v>36693</v>
      </c>
      <c r="M294" s="34">
        <f t="shared" si="43"/>
        <v>36700</v>
      </c>
      <c r="N294" s="34">
        <f t="shared" si="43"/>
        <v>36707</v>
      </c>
      <c r="O294" s="34">
        <f t="shared" si="43"/>
        <v>36714</v>
      </c>
      <c r="P294" s="34">
        <f t="shared" si="43"/>
        <v>36721</v>
      </c>
      <c r="Q294" s="34">
        <f t="shared" si="43"/>
        <v>36728</v>
      </c>
      <c r="R294" s="34">
        <f t="shared" si="43"/>
        <v>36735</v>
      </c>
      <c r="S294" s="34">
        <f t="shared" si="43"/>
        <v>36742</v>
      </c>
      <c r="T294" s="34">
        <f t="shared" si="43"/>
        <v>36749</v>
      </c>
      <c r="U294" s="34">
        <f t="shared" si="43"/>
        <v>36756</v>
      </c>
    </row>
    <row r="295" spans="1:25" ht="12">
      <c r="A295" s="6" t="s">
        <v>37</v>
      </c>
      <c r="B295" s="11">
        <f>(B298/B296)</f>
        <v>0.5945945945945946</v>
      </c>
      <c r="C295" s="11">
        <f>((B298+B300+2*B301+3*B302)/B296)</f>
        <v>0.8378378378378378</v>
      </c>
      <c r="D295" s="11">
        <f>((B298+B303+B304)/(B296+B303))</f>
        <v>0.6904761904761905</v>
      </c>
      <c r="E295" s="34"/>
      <c r="F295" s="34"/>
      <c r="G295" s="34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14"/>
      <c r="W295" s="14"/>
      <c r="X295" s="14"/>
      <c r="Y295" s="14"/>
    </row>
    <row r="296" spans="1:19" ht="12">
      <c r="A296" s="10" t="s">
        <v>3</v>
      </c>
      <c r="B296" s="2">
        <f aca="true" t="shared" si="44" ref="B296:B306">SUM(E296:Y296)</f>
        <v>37</v>
      </c>
      <c r="E296" s="2">
        <v>3</v>
      </c>
      <c r="F296" s="2">
        <v>2</v>
      </c>
      <c r="H296" s="2">
        <v>4</v>
      </c>
      <c r="J296" s="2">
        <v>4</v>
      </c>
      <c r="K296" s="2">
        <v>3</v>
      </c>
      <c r="L296" s="2">
        <v>4</v>
      </c>
      <c r="M296" s="2">
        <v>5</v>
      </c>
      <c r="P296" s="13">
        <v>3</v>
      </c>
      <c r="Q296" s="13">
        <v>2</v>
      </c>
      <c r="R296" s="13">
        <v>4</v>
      </c>
      <c r="S296" s="13">
        <v>3</v>
      </c>
    </row>
    <row r="297" spans="1:19" ht="12">
      <c r="A297" s="10" t="s">
        <v>4</v>
      </c>
      <c r="B297" s="2">
        <f t="shared" si="44"/>
        <v>16</v>
      </c>
      <c r="E297" s="2">
        <v>0</v>
      </c>
      <c r="F297" s="2">
        <v>2</v>
      </c>
      <c r="H297" s="2">
        <v>0</v>
      </c>
      <c r="J297" s="2">
        <v>2</v>
      </c>
      <c r="K297" s="2">
        <v>4</v>
      </c>
      <c r="L297" s="2">
        <v>0</v>
      </c>
      <c r="M297" s="2">
        <v>2</v>
      </c>
      <c r="P297" s="13">
        <v>2</v>
      </c>
      <c r="Q297" s="13">
        <v>1</v>
      </c>
      <c r="R297" s="13">
        <v>0</v>
      </c>
      <c r="S297" s="13">
        <v>3</v>
      </c>
    </row>
    <row r="298" spans="1:19" ht="12">
      <c r="A298" s="10" t="s">
        <v>5</v>
      </c>
      <c r="B298" s="2">
        <f t="shared" si="44"/>
        <v>22</v>
      </c>
      <c r="E298" s="2">
        <v>2</v>
      </c>
      <c r="F298" s="2">
        <v>1</v>
      </c>
      <c r="H298" s="2">
        <v>3</v>
      </c>
      <c r="J298" s="2">
        <v>2</v>
      </c>
      <c r="K298" s="2">
        <v>3</v>
      </c>
      <c r="L298" s="2">
        <v>3</v>
      </c>
      <c r="M298" s="2">
        <v>2</v>
      </c>
      <c r="P298" s="13">
        <v>1</v>
      </c>
      <c r="Q298" s="13">
        <v>0</v>
      </c>
      <c r="R298" s="13">
        <v>2</v>
      </c>
      <c r="S298" s="13">
        <v>3</v>
      </c>
    </row>
    <row r="299" spans="1:19" ht="12">
      <c r="A299" s="10" t="s">
        <v>6</v>
      </c>
      <c r="B299" s="2">
        <f t="shared" si="44"/>
        <v>18</v>
      </c>
      <c r="H299" s="2">
        <v>3</v>
      </c>
      <c r="J299" s="2">
        <v>2</v>
      </c>
      <c r="K299" s="2">
        <v>2</v>
      </c>
      <c r="M299" s="2">
        <v>2</v>
      </c>
      <c r="P299" s="13">
        <v>1</v>
      </c>
      <c r="Q299" s="13">
        <v>2</v>
      </c>
      <c r="R299" s="13">
        <v>1</v>
      </c>
      <c r="S299" s="13">
        <v>5</v>
      </c>
    </row>
    <row r="300" spans="1:19" ht="12">
      <c r="A300" s="10" t="s">
        <v>7</v>
      </c>
      <c r="B300" s="2">
        <f t="shared" si="44"/>
        <v>2</v>
      </c>
      <c r="K300" s="2">
        <v>1</v>
      </c>
      <c r="S300" s="13">
        <v>1</v>
      </c>
    </row>
    <row r="301" spans="1:19" ht="12">
      <c r="A301" s="10" t="s">
        <v>8</v>
      </c>
      <c r="B301" s="2">
        <f t="shared" si="44"/>
        <v>2</v>
      </c>
      <c r="H301" s="2">
        <v>1</v>
      </c>
      <c r="S301" s="13">
        <v>1</v>
      </c>
    </row>
    <row r="302" spans="1:16" ht="12">
      <c r="A302" s="10" t="s">
        <v>9</v>
      </c>
      <c r="B302" s="2">
        <f t="shared" si="44"/>
        <v>1</v>
      </c>
      <c r="P302" s="13">
        <v>1</v>
      </c>
    </row>
    <row r="303" spans="1:19" ht="12">
      <c r="A303" s="10" t="s">
        <v>10</v>
      </c>
      <c r="B303" s="2">
        <f t="shared" si="44"/>
        <v>5</v>
      </c>
      <c r="F303" s="2">
        <v>1</v>
      </c>
      <c r="K303" s="2">
        <v>1</v>
      </c>
      <c r="Q303" s="13">
        <v>2</v>
      </c>
      <c r="S303" s="13">
        <v>1</v>
      </c>
    </row>
    <row r="304" spans="1:10" ht="12">
      <c r="A304" s="10" t="s">
        <v>30</v>
      </c>
      <c r="B304" s="2">
        <f t="shared" si="44"/>
        <v>2</v>
      </c>
      <c r="F304" s="2">
        <v>1</v>
      </c>
      <c r="J304" s="2">
        <v>1</v>
      </c>
    </row>
    <row r="305" spans="1:2" ht="12">
      <c r="A305" s="10" t="s">
        <v>12</v>
      </c>
      <c r="B305" s="2">
        <f t="shared" si="44"/>
        <v>0</v>
      </c>
    </row>
    <row r="306" spans="1:17" ht="12">
      <c r="A306" s="10" t="s">
        <v>13</v>
      </c>
      <c r="B306" s="2">
        <f t="shared" si="44"/>
        <v>2</v>
      </c>
      <c r="Q306" s="13">
        <v>2</v>
      </c>
    </row>
    <row r="307" ht="4.5" customHeight="1"/>
    <row r="308" spans="5:15" ht="12" hidden="1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2:21" ht="12" hidden="1">
      <c r="B309" s="3" t="s">
        <v>27</v>
      </c>
      <c r="C309" s="3" t="s">
        <v>28</v>
      </c>
      <c r="D309" s="3" t="s">
        <v>29</v>
      </c>
      <c r="E309" s="34">
        <f>E294</f>
        <v>36644</v>
      </c>
      <c r="F309" s="34">
        <f aca="true" t="shared" si="45" ref="F309:U309">F294</f>
        <v>36651</v>
      </c>
      <c r="G309" s="34">
        <f t="shared" si="45"/>
        <v>36658</v>
      </c>
      <c r="H309" s="34">
        <f t="shared" si="45"/>
        <v>36665</v>
      </c>
      <c r="I309" s="34">
        <f t="shared" si="45"/>
        <v>36672</v>
      </c>
      <c r="J309" s="34">
        <f t="shared" si="45"/>
        <v>36679</v>
      </c>
      <c r="K309" s="34">
        <f t="shared" si="45"/>
        <v>36686</v>
      </c>
      <c r="L309" s="34">
        <f t="shared" si="45"/>
        <v>36693</v>
      </c>
      <c r="M309" s="34">
        <f t="shared" si="45"/>
        <v>36700</v>
      </c>
      <c r="N309" s="34">
        <f t="shared" si="45"/>
        <v>36707</v>
      </c>
      <c r="O309" s="34">
        <f t="shared" si="45"/>
        <v>36714</v>
      </c>
      <c r="P309" s="34">
        <f t="shared" si="45"/>
        <v>36721</v>
      </c>
      <c r="Q309" s="34">
        <f t="shared" si="45"/>
        <v>36728</v>
      </c>
      <c r="R309" s="34">
        <f t="shared" si="45"/>
        <v>36735</v>
      </c>
      <c r="S309" s="34">
        <f t="shared" si="45"/>
        <v>36742</v>
      </c>
      <c r="T309" s="34">
        <f t="shared" si="45"/>
        <v>36749</v>
      </c>
      <c r="U309" s="34">
        <f t="shared" si="45"/>
        <v>36756</v>
      </c>
    </row>
    <row r="310" spans="1:25" ht="12" hidden="1">
      <c r="A310" s="6"/>
      <c r="B310" s="11" t="e">
        <f>(B313/B311)</f>
        <v>#DIV/0!</v>
      </c>
      <c r="C310" s="11" t="e">
        <f>((B313+B315+2*B316+3*B317)/B311)</f>
        <v>#DIV/0!</v>
      </c>
      <c r="D310" s="11" t="e">
        <f>((B313+B318+B319)/(B311+B318))</f>
        <v>#DIV/0!</v>
      </c>
      <c r="E310" s="34"/>
      <c r="F310" s="34"/>
      <c r="G310" s="34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14"/>
      <c r="W310" s="14"/>
      <c r="X310" s="14"/>
      <c r="Y310" s="14"/>
    </row>
    <row r="311" spans="1:2" ht="12" hidden="1">
      <c r="A311" s="10" t="s">
        <v>3</v>
      </c>
      <c r="B311" s="2">
        <f aca="true" t="shared" si="46" ref="B311:B321">SUM(E311:Y311)</f>
        <v>0</v>
      </c>
    </row>
    <row r="312" spans="1:2" ht="12" hidden="1">
      <c r="A312" s="10" t="s">
        <v>4</v>
      </c>
      <c r="B312" s="2">
        <f t="shared" si="46"/>
        <v>0</v>
      </c>
    </row>
    <row r="313" spans="1:2" ht="12" hidden="1">
      <c r="A313" s="10" t="s">
        <v>5</v>
      </c>
      <c r="B313" s="2">
        <f t="shared" si="46"/>
        <v>0</v>
      </c>
    </row>
    <row r="314" spans="1:2" ht="12" hidden="1">
      <c r="A314" s="10" t="s">
        <v>6</v>
      </c>
      <c r="B314" s="2">
        <f t="shared" si="46"/>
        <v>0</v>
      </c>
    </row>
    <row r="315" spans="1:2" ht="12" hidden="1">
      <c r="A315" s="10" t="s">
        <v>7</v>
      </c>
      <c r="B315" s="2">
        <f t="shared" si="46"/>
        <v>0</v>
      </c>
    </row>
    <row r="316" spans="1:2" ht="12" hidden="1">
      <c r="A316" s="10" t="s">
        <v>8</v>
      </c>
      <c r="B316" s="2">
        <f t="shared" si="46"/>
        <v>0</v>
      </c>
    </row>
    <row r="317" spans="1:2" ht="12" hidden="1">
      <c r="A317" s="10" t="s">
        <v>9</v>
      </c>
      <c r="B317" s="2">
        <f t="shared" si="46"/>
        <v>0</v>
      </c>
    </row>
    <row r="318" spans="1:2" ht="12" hidden="1">
      <c r="A318" s="10" t="s">
        <v>10</v>
      </c>
      <c r="B318" s="2">
        <f t="shared" si="46"/>
        <v>0</v>
      </c>
    </row>
    <row r="319" spans="1:2" ht="12" hidden="1">
      <c r="A319" s="10" t="s">
        <v>30</v>
      </c>
      <c r="B319" s="2">
        <f t="shared" si="46"/>
        <v>0</v>
      </c>
    </row>
    <row r="320" spans="1:2" ht="12" hidden="1">
      <c r="A320" s="10" t="s">
        <v>12</v>
      </c>
      <c r="B320" s="2">
        <f t="shared" si="46"/>
        <v>0</v>
      </c>
    </row>
    <row r="321" spans="1:2" ht="12" hidden="1">
      <c r="A321" s="10" t="s">
        <v>13</v>
      </c>
      <c r="B321" s="2">
        <f t="shared" si="46"/>
        <v>0</v>
      </c>
    </row>
    <row r="322" ht="4.5" customHeight="1" hidden="1"/>
    <row r="323" spans="5:15" ht="3.75" customHeight="1"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2:21" ht="12">
      <c r="B324" s="3" t="s">
        <v>27</v>
      </c>
      <c r="C324" s="3" t="s">
        <v>28</v>
      </c>
      <c r="D324" s="3" t="s">
        <v>29</v>
      </c>
      <c r="E324" s="34">
        <f>E309</f>
        <v>36644</v>
      </c>
      <c r="F324" s="34">
        <f aca="true" t="shared" si="47" ref="F324:U324">F309</f>
        <v>36651</v>
      </c>
      <c r="G324" s="34">
        <f t="shared" si="47"/>
        <v>36658</v>
      </c>
      <c r="H324" s="34">
        <f t="shared" si="47"/>
        <v>36665</v>
      </c>
      <c r="I324" s="34">
        <f t="shared" si="47"/>
        <v>36672</v>
      </c>
      <c r="J324" s="34">
        <f t="shared" si="47"/>
        <v>36679</v>
      </c>
      <c r="K324" s="34">
        <f t="shared" si="47"/>
        <v>36686</v>
      </c>
      <c r="L324" s="34">
        <f t="shared" si="47"/>
        <v>36693</v>
      </c>
      <c r="M324" s="34">
        <f t="shared" si="47"/>
        <v>36700</v>
      </c>
      <c r="N324" s="34">
        <f t="shared" si="47"/>
        <v>36707</v>
      </c>
      <c r="O324" s="34">
        <f t="shared" si="47"/>
        <v>36714</v>
      </c>
      <c r="P324" s="34">
        <f t="shared" si="47"/>
        <v>36721</v>
      </c>
      <c r="Q324" s="34">
        <f t="shared" si="47"/>
        <v>36728</v>
      </c>
      <c r="R324" s="34">
        <f t="shared" si="47"/>
        <v>36735</v>
      </c>
      <c r="S324" s="34">
        <f t="shared" si="47"/>
        <v>36742</v>
      </c>
      <c r="T324" s="34">
        <f t="shared" si="47"/>
        <v>36749</v>
      </c>
      <c r="U324" s="34">
        <f t="shared" si="47"/>
        <v>36756</v>
      </c>
    </row>
    <row r="325" spans="1:25" ht="12">
      <c r="A325" s="6" t="s">
        <v>39</v>
      </c>
      <c r="B325" s="11">
        <f>(B328/B326)</f>
        <v>0.48717948717948717</v>
      </c>
      <c r="C325" s="11">
        <f>((B328+B330+2*B331+3*B332)/B326)</f>
        <v>0.7692307692307693</v>
      </c>
      <c r="D325" s="11">
        <f>((B328+B333+B334)/(B326+B333))</f>
        <v>0.5581395348837209</v>
      </c>
      <c r="E325" s="34"/>
      <c r="F325" s="34"/>
      <c r="G325" s="34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14"/>
      <c r="W325" s="14"/>
      <c r="X325" s="14"/>
      <c r="Y325" s="14"/>
    </row>
    <row r="326" spans="1:21" ht="12">
      <c r="A326" s="10" t="s">
        <v>3</v>
      </c>
      <c r="B326" s="2">
        <f aca="true" t="shared" si="48" ref="B326:B336">SUM(E326:Y326)</f>
        <v>39</v>
      </c>
      <c r="E326" s="2">
        <v>4</v>
      </c>
      <c r="F326" s="2">
        <v>3</v>
      </c>
      <c r="G326" s="2">
        <v>3</v>
      </c>
      <c r="H326" s="2">
        <v>4</v>
      </c>
      <c r="M326" s="2">
        <v>5</v>
      </c>
      <c r="P326" s="13">
        <v>4</v>
      </c>
      <c r="Q326" s="13">
        <v>3</v>
      </c>
      <c r="R326" s="13">
        <v>3</v>
      </c>
      <c r="S326" s="13">
        <v>4</v>
      </c>
      <c r="T326" s="13">
        <v>3</v>
      </c>
      <c r="U326" s="13">
        <v>3</v>
      </c>
    </row>
    <row r="327" spans="1:21" ht="12">
      <c r="A327" s="10" t="s">
        <v>4</v>
      </c>
      <c r="B327" s="2">
        <f t="shared" si="48"/>
        <v>15</v>
      </c>
      <c r="E327" s="2">
        <v>1</v>
      </c>
      <c r="F327" s="2">
        <v>1</v>
      </c>
      <c r="G327" s="2">
        <v>1</v>
      </c>
      <c r="H327" s="2">
        <v>3</v>
      </c>
      <c r="M327" s="2">
        <v>3</v>
      </c>
      <c r="P327" s="13">
        <v>0</v>
      </c>
      <c r="Q327" s="13">
        <v>1</v>
      </c>
      <c r="R327" s="13">
        <v>1</v>
      </c>
      <c r="S327" s="13">
        <v>1</v>
      </c>
      <c r="T327" s="13">
        <v>1</v>
      </c>
      <c r="U327" s="13">
        <v>2</v>
      </c>
    </row>
    <row r="328" spans="1:21" ht="12">
      <c r="A328" s="10" t="s">
        <v>5</v>
      </c>
      <c r="B328" s="2">
        <f t="shared" si="48"/>
        <v>19</v>
      </c>
      <c r="E328" s="2">
        <v>1</v>
      </c>
      <c r="F328" s="2">
        <v>1</v>
      </c>
      <c r="G328" s="2">
        <v>1</v>
      </c>
      <c r="H328" s="2">
        <v>3</v>
      </c>
      <c r="M328" s="2">
        <v>3</v>
      </c>
      <c r="P328" s="13">
        <v>2</v>
      </c>
      <c r="Q328" s="13">
        <v>1</v>
      </c>
      <c r="R328" s="13">
        <v>2</v>
      </c>
      <c r="S328" s="13">
        <v>1</v>
      </c>
      <c r="T328" s="13">
        <v>1</v>
      </c>
      <c r="U328" s="13">
        <v>3</v>
      </c>
    </row>
    <row r="329" spans="1:21" ht="12">
      <c r="A329" s="10" t="s">
        <v>6</v>
      </c>
      <c r="B329" s="2">
        <f t="shared" si="48"/>
        <v>20</v>
      </c>
      <c r="E329" s="2">
        <v>2</v>
      </c>
      <c r="G329" s="2">
        <v>1</v>
      </c>
      <c r="H329" s="2">
        <v>1</v>
      </c>
      <c r="M329" s="2">
        <v>4</v>
      </c>
      <c r="Q329" s="13">
        <v>1</v>
      </c>
      <c r="R329" s="13">
        <v>6</v>
      </c>
      <c r="T329" s="13">
        <v>1</v>
      </c>
      <c r="U329" s="13">
        <v>4</v>
      </c>
    </row>
    <row r="330" spans="1:19" ht="12">
      <c r="A330" s="10" t="s">
        <v>7</v>
      </c>
      <c r="B330" s="2">
        <f t="shared" si="48"/>
        <v>6</v>
      </c>
      <c r="E330" s="2">
        <v>1</v>
      </c>
      <c r="F330" s="2">
        <v>1</v>
      </c>
      <c r="H330" s="2">
        <v>1</v>
      </c>
      <c r="M330" s="2">
        <v>1</v>
      </c>
      <c r="Q330" s="13">
        <v>1</v>
      </c>
      <c r="S330" s="13">
        <v>1</v>
      </c>
    </row>
    <row r="331" spans="1:7" ht="12">
      <c r="A331" s="10" t="s">
        <v>8</v>
      </c>
      <c r="B331" s="2">
        <f t="shared" si="48"/>
        <v>1</v>
      </c>
      <c r="G331" s="2">
        <v>1</v>
      </c>
    </row>
    <row r="332" spans="1:18" ht="12">
      <c r="A332" s="10" t="s">
        <v>9</v>
      </c>
      <c r="B332" s="2">
        <f t="shared" si="48"/>
        <v>1</v>
      </c>
      <c r="R332" s="13">
        <v>1</v>
      </c>
    </row>
    <row r="333" spans="1:21" ht="12">
      <c r="A333" s="10" t="s">
        <v>10</v>
      </c>
      <c r="B333" s="2">
        <f t="shared" si="48"/>
        <v>4</v>
      </c>
      <c r="G333" s="2">
        <v>1</v>
      </c>
      <c r="Q333" s="13">
        <v>1</v>
      </c>
      <c r="T333" s="13">
        <v>1</v>
      </c>
      <c r="U333" s="13">
        <v>1</v>
      </c>
    </row>
    <row r="334" spans="1:17" ht="12">
      <c r="A334" s="10" t="s">
        <v>30</v>
      </c>
      <c r="B334" s="2">
        <f t="shared" si="48"/>
        <v>1</v>
      </c>
      <c r="Q334" s="13">
        <v>1</v>
      </c>
    </row>
    <row r="335" spans="1:18" ht="12">
      <c r="A335" s="10" t="s">
        <v>12</v>
      </c>
      <c r="B335" s="2">
        <f t="shared" si="48"/>
        <v>2</v>
      </c>
      <c r="R335" s="13">
        <v>2</v>
      </c>
    </row>
    <row r="336" spans="1:2" ht="12">
      <c r="A336" s="10" t="s">
        <v>13</v>
      </c>
      <c r="B336" s="2">
        <f t="shared" si="48"/>
        <v>0</v>
      </c>
    </row>
    <row r="337" ht="3.75" customHeight="1"/>
    <row r="338" spans="5:15" ht="12" hidden="1"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21" ht="12">
      <c r="B339" s="3" t="s">
        <v>27</v>
      </c>
      <c r="C339" s="3" t="s">
        <v>28</v>
      </c>
      <c r="D339" s="3" t="s">
        <v>29</v>
      </c>
      <c r="E339" s="34">
        <f>E324</f>
        <v>36644</v>
      </c>
      <c r="F339" s="34">
        <f aca="true" t="shared" si="49" ref="F339:U339">F324</f>
        <v>36651</v>
      </c>
      <c r="G339" s="34">
        <f t="shared" si="49"/>
        <v>36658</v>
      </c>
      <c r="H339" s="34">
        <f t="shared" si="49"/>
        <v>36665</v>
      </c>
      <c r="I339" s="34">
        <f t="shared" si="49"/>
        <v>36672</v>
      </c>
      <c r="J339" s="34">
        <f t="shared" si="49"/>
        <v>36679</v>
      </c>
      <c r="K339" s="34">
        <f t="shared" si="49"/>
        <v>36686</v>
      </c>
      <c r="L339" s="34">
        <f t="shared" si="49"/>
        <v>36693</v>
      </c>
      <c r="M339" s="34">
        <f t="shared" si="49"/>
        <v>36700</v>
      </c>
      <c r="N339" s="34">
        <f t="shared" si="49"/>
        <v>36707</v>
      </c>
      <c r="O339" s="34">
        <f t="shared" si="49"/>
        <v>36714</v>
      </c>
      <c r="P339" s="34">
        <f t="shared" si="49"/>
        <v>36721</v>
      </c>
      <c r="Q339" s="34">
        <f t="shared" si="49"/>
        <v>36728</v>
      </c>
      <c r="R339" s="34">
        <f t="shared" si="49"/>
        <v>36735</v>
      </c>
      <c r="S339" s="34">
        <f t="shared" si="49"/>
        <v>36742</v>
      </c>
      <c r="T339" s="34">
        <f t="shared" si="49"/>
        <v>36749</v>
      </c>
      <c r="U339" s="34">
        <f t="shared" si="49"/>
        <v>36756</v>
      </c>
    </row>
    <row r="340" spans="1:25" ht="12">
      <c r="A340" s="64" t="s">
        <v>61</v>
      </c>
      <c r="B340" s="11">
        <f>(B343/B341)</f>
        <v>0.2857142857142857</v>
      </c>
      <c r="C340" s="11">
        <f>((B343+B345+2*B346+3*B347)/B341)</f>
        <v>0.2857142857142857</v>
      </c>
      <c r="D340" s="11">
        <f>((B343+B348+B349)/(B341+B348))</f>
        <v>0.5555555555555556</v>
      </c>
      <c r="E340" s="34"/>
      <c r="F340" s="34"/>
      <c r="G340" s="34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14"/>
      <c r="W340" s="14"/>
      <c r="X340" s="14"/>
      <c r="Y340" s="14"/>
    </row>
    <row r="341" spans="1:21" ht="12">
      <c r="A341" s="10" t="s">
        <v>3</v>
      </c>
      <c r="B341" s="2">
        <f aca="true" t="shared" si="50" ref="B341:B351">SUM(E341:Y341)</f>
        <v>7</v>
      </c>
      <c r="O341" s="2">
        <v>3</v>
      </c>
      <c r="U341" s="13">
        <v>4</v>
      </c>
    </row>
    <row r="342" spans="1:21" ht="12">
      <c r="A342" s="10" t="s">
        <v>4</v>
      </c>
      <c r="B342" s="2">
        <f t="shared" si="50"/>
        <v>2</v>
      </c>
      <c r="O342" s="2">
        <v>1</v>
      </c>
      <c r="U342" s="13">
        <v>1</v>
      </c>
    </row>
    <row r="343" spans="1:21" ht="12">
      <c r="A343" s="10" t="s">
        <v>5</v>
      </c>
      <c r="B343" s="2">
        <f t="shared" si="50"/>
        <v>2</v>
      </c>
      <c r="O343" s="2">
        <v>1</v>
      </c>
      <c r="U343" s="13">
        <v>1</v>
      </c>
    </row>
    <row r="344" spans="1:15" ht="12">
      <c r="A344" s="10" t="s">
        <v>6</v>
      </c>
      <c r="B344" s="2">
        <f t="shared" si="50"/>
        <v>1</v>
      </c>
      <c r="O344" s="2">
        <v>1</v>
      </c>
    </row>
    <row r="345" spans="1:2" ht="12">
      <c r="A345" s="10" t="s">
        <v>7</v>
      </c>
      <c r="B345" s="2">
        <f t="shared" si="50"/>
        <v>0</v>
      </c>
    </row>
    <row r="346" spans="1:2" ht="12">
      <c r="A346" s="10" t="s">
        <v>8</v>
      </c>
      <c r="B346" s="2">
        <f t="shared" si="50"/>
        <v>0</v>
      </c>
    </row>
    <row r="347" spans="1:2" ht="12">
      <c r="A347" s="10" t="s">
        <v>9</v>
      </c>
      <c r="B347" s="2">
        <f t="shared" si="50"/>
        <v>0</v>
      </c>
    </row>
    <row r="348" spans="1:15" ht="12">
      <c r="A348" s="10" t="s">
        <v>10</v>
      </c>
      <c r="B348" s="2">
        <f t="shared" si="50"/>
        <v>2</v>
      </c>
      <c r="O348" s="2">
        <v>2</v>
      </c>
    </row>
    <row r="349" spans="1:21" ht="12">
      <c r="A349" s="10" t="s">
        <v>30</v>
      </c>
      <c r="B349" s="2">
        <f t="shared" si="50"/>
        <v>1</v>
      </c>
      <c r="U349" s="13">
        <v>1</v>
      </c>
    </row>
    <row r="350" spans="1:2" ht="12">
      <c r="A350" s="10" t="s">
        <v>12</v>
      </c>
      <c r="B350" s="2">
        <f t="shared" si="50"/>
        <v>0</v>
      </c>
    </row>
    <row r="351" spans="1:15" ht="12">
      <c r="A351" s="10" t="s">
        <v>13</v>
      </c>
      <c r="B351" s="2">
        <f t="shared" si="50"/>
        <v>1</v>
      </c>
      <c r="O351" s="2">
        <v>1</v>
      </c>
    </row>
    <row r="352" ht="4.5" customHeight="1">
      <c r="A352" s="1" t="s">
        <v>38</v>
      </c>
    </row>
    <row r="353" spans="5:15" ht="3" customHeight="1"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21" ht="12">
      <c r="A354" s="6"/>
      <c r="B354" s="3" t="s">
        <v>27</v>
      </c>
      <c r="C354" s="3" t="s">
        <v>28</v>
      </c>
      <c r="D354" s="3" t="s">
        <v>29</v>
      </c>
      <c r="E354" s="34">
        <f>E339</f>
        <v>36644</v>
      </c>
      <c r="F354" s="34">
        <f aca="true" t="shared" si="51" ref="F354:U354">F339</f>
        <v>36651</v>
      </c>
      <c r="G354" s="34">
        <f t="shared" si="51"/>
        <v>36658</v>
      </c>
      <c r="H354" s="34">
        <f t="shared" si="51"/>
        <v>36665</v>
      </c>
      <c r="I354" s="34">
        <f t="shared" si="51"/>
        <v>36672</v>
      </c>
      <c r="J354" s="34">
        <f t="shared" si="51"/>
        <v>36679</v>
      </c>
      <c r="K354" s="34">
        <f t="shared" si="51"/>
        <v>36686</v>
      </c>
      <c r="L354" s="34">
        <f t="shared" si="51"/>
        <v>36693</v>
      </c>
      <c r="M354" s="34">
        <f t="shared" si="51"/>
        <v>36700</v>
      </c>
      <c r="N354" s="34">
        <f t="shared" si="51"/>
        <v>36707</v>
      </c>
      <c r="O354" s="34">
        <f t="shared" si="51"/>
        <v>36714</v>
      </c>
      <c r="P354" s="34">
        <f t="shared" si="51"/>
        <v>36721</v>
      </c>
      <c r="Q354" s="34">
        <f t="shared" si="51"/>
        <v>36728</v>
      </c>
      <c r="R354" s="34">
        <f t="shared" si="51"/>
        <v>36735</v>
      </c>
      <c r="S354" s="34">
        <f t="shared" si="51"/>
        <v>36742</v>
      </c>
      <c r="T354" s="34">
        <f t="shared" si="51"/>
        <v>36749</v>
      </c>
      <c r="U354" s="34">
        <f t="shared" si="51"/>
        <v>36756</v>
      </c>
    </row>
    <row r="355" spans="1:25" ht="12">
      <c r="A355" s="6" t="s">
        <v>86</v>
      </c>
      <c r="B355" s="11">
        <f>(B358/B356)</f>
        <v>0.3333333333333333</v>
      </c>
      <c r="C355" s="11">
        <f>((B358+B360+2*B361+3*B362)/B356)</f>
        <v>0.3333333333333333</v>
      </c>
      <c r="D355" s="11">
        <f>((B358+B363+B364)/(B356+B363))</f>
        <v>0.3333333333333333</v>
      </c>
      <c r="E355" s="34"/>
      <c r="F355" s="34"/>
      <c r="G355" s="34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14"/>
      <c r="W355" s="14"/>
      <c r="X355" s="14"/>
      <c r="Y355" s="14"/>
    </row>
    <row r="356" spans="1:21" ht="12">
      <c r="A356" s="10" t="s">
        <v>3</v>
      </c>
      <c r="B356" s="2">
        <f aca="true" t="shared" si="52" ref="B356:B366">SUM(E356:Y356)</f>
        <v>6</v>
      </c>
      <c r="P356" s="13">
        <v>3</v>
      </c>
      <c r="U356" s="13">
        <v>3</v>
      </c>
    </row>
    <row r="357" spans="1:21" ht="12">
      <c r="A357" s="10" t="s">
        <v>4</v>
      </c>
      <c r="B357" s="2">
        <f t="shared" si="52"/>
        <v>1</v>
      </c>
      <c r="P357" s="13">
        <v>0</v>
      </c>
      <c r="U357" s="13">
        <v>1</v>
      </c>
    </row>
    <row r="358" spans="1:21" ht="12">
      <c r="A358" s="10" t="s">
        <v>5</v>
      </c>
      <c r="B358" s="2">
        <f t="shared" si="52"/>
        <v>2</v>
      </c>
      <c r="P358" s="13">
        <v>1</v>
      </c>
      <c r="U358" s="13">
        <v>1</v>
      </c>
    </row>
    <row r="359" spans="1:21" ht="12">
      <c r="A359" s="10" t="s">
        <v>6</v>
      </c>
      <c r="B359" s="2">
        <f t="shared" si="52"/>
        <v>2</v>
      </c>
      <c r="P359" s="13">
        <v>1</v>
      </c>
      <c r="U359" s="13">
        <v>1</v>
      </c>
    </row>
    <row r="360" spans="1:2" ht="12">
      <c r="A360" s="10" t="s">
        <v>7</v>
      </c>
      <c r="B360" s="2">
        <f t="shared" si="52"/>
        <v>0</v>
      </c>
    </row>
    <row r="361" spans="1:2" ht="12">
      <c r="A361" s="10" t="s">
        <v>8</v>
      </c>
      <c r="B361" s="2">
        <f t="shared" si="52"/>
        <v>0</v>
      </c>
    </row>
    <row r="362" spans="1:2" ht="12">
      <c r="A362" s="10" t="s">
        <v>9</v>
      </c>
      <c r="B362" s="2">
        <f t="shared" si="52"/>
        <v>0</v>
      </c>
    </row>
    <row r="363" spans="1:2" ht="12">
      <c r="A363" s="10" t="s">
        <v>10</v>
      </c>
      <c r="B363" s="2">
        <f t="shared" si="52"/>
        <v>0</v>
      </c>
    </row>
    <row r="364" spans="1:2" ht="12">
      <c r="A364" s="10" t="s">
        <v>30</v>
      </c>
      <c r="B364" s="2">
        <f t="shared" si="52"/>
        <v>0</v>
      </c>
    </row>
    <row r="365" spans="1:2" ht="12">
      <c r="A365" s="10" t="s">
        <v>12</v>
      </c>
      <c r="B365" s="2">
        <f t="shared" si="52"/>
        <v>0</v>
      </c>
    </row>
    <row r="366" spans="1:2" ht="12">
      <c r="A366" s="10" t="s">
        <v>13</v>
      </c>
      <c r="B366" s="2">
        <f t="shared" si="52"/>
        <v>0</v>
      </c>
    </row>
    <row r="367" ht="4.5" customHeight="1"/>
    <row r="368" spans="5:15" ht="12" hidden="1"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2:21" ht="12">
      <c r="B369" s="3" t="s">
        <v>27</v>
      </c>
      <c r="C369" s="3" t="s">
        <v>28</v>
      </c>
      <c r="D369" s="3" t="s">
        <v>29</v>
      </c>
      <c r="E369" s="34">
        <f>E354</f>
        <v>36644</v>
      </c>
      <c r="F369" s="34">
        <f aca="true" t="shared" si="53" ref="F369:U369">F354</f>
        <v>36651</v>
      </c>
      <c r="G369" s="34">
        <f t="shared" si="53"/>
        <v>36658</v>
      </c>
      <c r="H369" s="34">
        <f t="shared" si="53"/>
        <v>36665</v>
      </c>
      <c r="I369" s="34">
        <f t="shared" si="53"/>
        <v>36672</v>
      </c>
      <c r="J369" s="34">
        <f t="shared" si="53"/>
        <v>36679</v>
      </c>
      <c r="K369" s="34">
        <f t="shared" si="53"/>
        <v>36686</v>
      </c>
      <c r="L369" s="34">
        <f t="shared" si="53"/>
        <v>36693</v>
      </c>
      <c r="M369" s="34">
        <f t="shared" si="53"/>
        <v>36700</v>
      </c>
      <c r="N369" s="34">
        <f t="shared" si="53"/>
        <v>36707</v>
      </c>
      <c r="O369" s="34">
        <f t="shared" si="53"/>
        <v>36714</v>
      </c>
      <c r="P369" s="34">
        <f t="shared" si="53"/>
        <v>36721</v>
      </c>
      <c r="Q369" s="34">
        <f t="shared" si="53"/>
        <v>36728</v>
      </c>
      <c r="R369" s="34">
        <f t="shared" si="53"/>
        <v>36735</v>
      </c>
      <c r="S369" s="34">
        <f t="shared" si="53"/>
        <v>36742</v>
      </c>
      <c r="T369" s="34">
        <f t="shared" si="53"/>
        <v>36749</v>
      </c>
      <c r="U369" s="34">
        <f t="shared" si="53"/>
        <v>36756</v>
      </c>
    </row>
    <row r="370" spans="1:25" ht="12">
      <c r="A370" s="6"/>
      <c r="B370" s="11" t="e">
        <f>(B373/B371)</f>
        <v>#DIV/0!</v>
      </c>
      <c r="C370" s="11" t="e">
        <f>((B373+B375+2*B376+3*B377)/B371)</f>
        <v>#DIV/0!</v>
      </c>
      <c r="D370" s="11" t="e">
        <f>((B373+B378+B379)/(B371+B378))</f>
        <v>#DIV/0!</v>
      </c>
      <c r="E370" s="34"/>
      <c r="F370" s="34"/>
      <c r="G370" s="34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14"/>
      <c r="W370" s="14"/>
      <c r="X370" s="14"/>
      <c r="Y370" s="14"/>
    </row>
    <row r="371" spans="1:2" ht="12">
      <c r="A371" s="10" t="s">
        <v>3</v>
      </c>
      <c r="B371" s="2">
        <f aca="true" t="shared" si="54" ref="B371:B381">SUM(E371:Y371)</f>
        <v>0</v>
      </c>
    </row>
    <row r="372" spans="1:2" ht="12">
      <c r="A372" s="10" t="s">
        <v>4</v>
      </c>
      <c r="B372" s="2">
        <f t="shared" si="54"/>
        <v>0</v>
      </c>
    </row>
    <row r="373" spans="1:2" ht="12">
      <c r="A373" s="10" t="s">
        <v>5</v>
      </c>
      <c r="B373" s="2">
        <f t="shared" si="54"/>
        <v>0</v>
      </c>
    </row>
    <row r="374" spans="1:2" ht="12">
      <c r="A374" s="10" t="s">
        <v>6</v>
      </c>
      <c r="B374" s="2">
        <f t="shared" si="54"/>
        <v>0</v>
      </c>
    </row>
    <row r="375" spans="1:2" ht="12">
      <c r="A375" s="10" t="s">
        <v>7</v>
      </c>
      <c r="B375" s="2">
        <f t="shared" si="54"/>
        <v>0</v>
      </c>
    </row>
    <row r="376" spans="1:2" ht="12">
      <c r="A376" s="10" t="s">
        <v>8</v>
      </c>
      <c r="B376" s="2">
        <f t="shared" si="54"/>
        <v>0</v>
      </c>
    </row>
    <row r="377" spans="1:2" ht="12">
      <c r="A377" s="10" t="s">
        <v>9</v>
      </c>
      <c r="B377" s="2">
        <f t="shared" si="54"/>
        <v>0</v>
      </c>
    </row>
    <row r="378" spans="1:2" ht="12">
      <c r="A378" s="10" t="s">
        <v>10</v>
      </c>
      <c r="B378" s="2">
        <f t="shared" si="54"/>
        <v>0</v>
      </c>
    </row>
    <row r="379" spans="1:2" ht="12">
      <c r="A379" s="10" t="s">
        <v>30</v>
      </c>
      <c r="B379" s="2">
        <f t="shared" si="54"/>
        <v>0</v>
      </c>
    </row>
    <row r="380" spans="1:2" ht="12">
      <c r="A380" s="10" t="s">
        <v>12</v>
      </c>
      <c r="B380" s="2">
        <f t="shared" si="54"/>
        <v>0</v>
      </c>
    </row>
    <row r="381" spans="1:2" ht="12">
      <c r="A381" s="10" t="s">
        <v>13</v>
      </c>
      <c r="B381" s="2">
        <f t="shared" si="54"/>
        <v>0</v>
      </c>
    </row>
    <row r="382" ht="4.5" customHeight="1">
      <c r="A382" s="1" t="s">
        <v>38</v>
      </c>
    </row>
    <row r="383" spans="5:15" ht="12" hidden="1"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2:21" ht="12">
      <c r="B384" s="3" t="s">
        <v>27</v>
      </c>
      <c r="C384" s="3" t="s">
        <v>28</v>
      </c>
      <c r="D384" s="3" t="s">
        <v>29</v>
      </c>
      <c r="E384" s="34">
        <f>E369</f>
        <v>36644</v>
      </c>
      <c r="F384" s="34">
        <f aca="true" t="shared" si="55" ref="F384:U384">F369</f>
        <v>36651</v>
      </c>
      <c r="G384" s="34">
        <f t="shared" si="55"/>
        <v>36658</v>
      </c>
      <c r="H384" s="34">
        <f t="shared" si="55"/>
        <v>36665</v>
      </c>
      <c r="I384" s="34">
        <f t="shared" si="55"/>
        <v>36672</v>
      </c>
      <c r="J384" s="34">
        <f t="shared" si="55"/>
        <v>36679</v>
      </c>
      <c r="K384" s="34">
        <f t="shared" si="55"/>
        <v>36686</v>
      </c>
      <c r="L384" s="34">
        <f t="shared" si="55"/>
        <v>36693</v>
      </c>
      <c r="M384" s="34">
        <f t="shared" si="55"/>
        <v>36700</v>
      </c>
      <c r="N384" s="34">
        <f t="shared" si="55"/>
        <v>36707</v>
      </c>
      <c r="O384" s="34">
        <f t="shared" si="55"/>
        <v>36714</v>
      </c>
      <c r="P384" s="34">
        <f t="shared" si="55"/>
        <v>36721</v>
      </c>
      <c r="Q384" s="34">
        <f t="shared" si="55"/>
        <v>36728</v>
      </c>
      <c r="R384" s="34">
        <f t="shared" si="55"/>
        <v>36735</v>
      </c>
      <c r="S384" s="34">
        <f t="shared" si="55"/>
        <v>36742</v>
      </c>
      <c r="T384" s="34">
        <f t="shared" si="55"/>
        <v>36749</v>
      </c>
      <c r="U384" s="34">
        <f t="shared" si="55"/>
        <v>36756</v>
      </c>
    </row>
    <row r="385" spans="1:25" ht="12">
      <c r="A385" s="64"/>
      <c r="B385" s="11" t="e">
        <f>(B388/B386)</f>
        <v>#DIV/0!</v>
      </c>
      <c r="C385" s="11" t="e">
        <f>((B388+B390+2*B391+3*B392)/B386)</f>
        <v>#DIV/0!</v>
      </c>
      <c r="D385" s="11" t="e">
        <f>((B388+B393+B394)/(B386+B393))</f>
        <v>#DIV/0!</v>
      </c>
      <c r="E385" s="34"/>
      <c r="F385" s="34"/>
      <c r="G385" s="34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14"/>
      <c r="W385" s="14"/>
      <c r="X385" s="14"/>
      <c r="Y385" s="14"/>
    </row>
    <row r="386" spans="1:2" ht="12">
      <c r="A386" s="10" t="s">
        <v>3</v>
      </c>
      <c r="B386" s="2">
        <f aca="true" t="shared" si="56" ref="B386:B396">SUM(E386:Y386)</f>
        <v>0</v>
      </c>
    </row>
    <row r="387" spans="1:2" ht="12">
      <c r="A387" s="10" t="s">
        <v>4</v>
      </c>
      <c r="B387" s="2">
        <f t="shared" si="56"/>
        <v>0</v>
      </c>
    </row>
    <row r="388" spans="1:2" ht="12">
      <c r="A388" s="10" t="s">
        <v>5</v>
      </c>
      <c r="B388" s="2">
        <f t="shared" si="56"/>
        <v>0</v>
      </c>
    </row>
    <row r="389" spans="1:2" ht="12">
      <c r="A389" s="10" t="s">
        <v>6</v>
      </c>
      <c r="B389" s="2">
        <f t="shared" si="56"/>
        <v>0</v>
      </c>
    </row>
    <row r="390" spans="1:2" ht="12">
      <c r="A390" s="10" t="s">
        <v>7</v>
      </c>
      <c r="B390" s="2">
        <f t="shared" si="56"/>
        <v>0</v>
      </c>
    </row>
    <row r="391" spans="1:2" ht="12">
      <c r="A391" s="10" t="s">
        <v>8</v>
      </c>
      <c r="B391" s="2">
        <f t="shared" si="56"/>
        <v>0</v>
      </c>
    </row>
    <row r="392" spans="1:2" ht="12">
      <c r="A392" s="10" t="s">
        <v>9</v>
      </c>
      <c r="B392" s="2">
        <f t="shared" si="56"/>
        <v>0</v>
      </c>
    </row>
    <row r="393" spans="1:2" ht="12">
      <c r="A393" s="10" t="s">
        <v>10</v>
      </c>
      <c r="B393" s="2">
        <f t="shared" si="56"/>
        <v>0</v>
      </c>
    </row>
    <row r="394" spans="1:2" ht="12">
      <c r="A394" s="10" t="s">
        <v>30</v>
      </c>
      <c r="B394" s="2">
        <f t="shared" si="56"/>
        <v>0</v>
      </c>
    </row>
    <row r="395" spans="1:2" ht="12">
      <c r="A395" s="10" t="s">
        <v>12</v>
      </c>
      <c r="B395" s="2">
        <f t="shared" si="56"/>
        <v>0</v>
      </c>
    </row>
    <row r="396" spans="1:2" ht="12">
      <c r="A396" s="10" t="s">
        <v>13</v>
      </c>
      <c r="B396" s="2">
        <f t="shared" si="56"/>
        <v>0</v>
      </c>
    </row>
    <row r="397" ht="3" customHeight="1"/>
    <row r="398" ht="7.5" customHeight="1" hidden="1">
      <c r="M398" s="27"/>
    </row>
    <row r="399" spans="1:16" s="13" customFormat="1" ht="15" hidden="1">
      <c r="A399" s="25"/>
      <c r="B399" s="21"/>
      <c r="C399" s="2"/>
      <c r="D399" s="15"/>
      <c r="E399" s="3"/>
      <c r="F399" s="3"/>
      <c r="G399" s="3"/>
      <c r="H399" s="3"/>
      <c r="I399" s="3"/>
      <c r="J399" s="3"/>
      <c r="K399" s="4"/>
      <c r="L399" s="3"/>
      <c r="M399" s="28"/>
      <c r="N399" s="4"/>
      <c r="O399" s="3"/>
      <c r="P399"/>
    </row>
    <row r="400" spans="1:16" s="13" customFormat="1" ht="24.75" customHeight="1" hidden="1">
      <c r="A400" s="1"/>
      <c r="B400" s="19"/>
      <c r="C400" s="21"/>
      <c r="D400" s="2"/>
      <c r="E400" s="16"/>
      <c r="F400" s="16"/>
      <c r="G400" s="19"/>
      <c r="H400" s="19"/>
      <c r="I400" s="19"/>
      <c r="J400" s="16"/>
      <c r="K400" s="7"/>
      <c r="L400" s="16"/>
      <c r="M400" s="21"/>
      <c r="N400" s="16"/>
      <c r="O400" s="16"/>
      <c r="P400"/>
    </row>
    <row r="401" spans="1:16" ht="16.5" customHeight="1" hidden="1">
      <c r="A401" s="23"/>
      <c r="B401" s="16"/>
      <c r="C401" s="20"/>
      <c r="E401" s="16"/>
      <c r="F401" s="16"/>
      <c r="G401" s="19"/>
      <c r="H401" s="16"/>
      <c r="I401" s="19"/>
      <c r="J401" s="16"/>
      <c r="K401" s="19"/>
      <c r="L401" s="16"/>
      <c r="M401" s="22"/>
      <c r="N401" s="16"/>
      <c r="O401" s="16"/>
      <c r="P401"/>
    </row>
    <row r="402" spans="1:16" ht="16.5" customHeight="1" hidden="1">
      <c r="A402"/>
      <c r="B402" s="16"/>
      <c r="C402" s="16"/>
      <c r="E402" s="16"/>
      <c r="F402" s="19"/>
      <c r="G402" s="19"/>
      <c r="H402" s="21"/>
      <c r="I402" s="16"/>
      <c r="J402" s="16"/>
      <c r="K402" s="16"/>
      <c r="L402" s="16"/>
      <c r="M402" s="22"/>
      <c r="N402" s="16"/>
      <c r="O402" s="16"/>
      <c r="P402"/>
    </row>
    <row r="403" spans="2:16" ht="15.75" customHeight="1" hidden="1">
      <c r="B403" s="16"/>
      <c r="C403" s="16"/>
      <c r="E403" s="16"/>
      <c r="F403" s="16"/>
      <c r="G403" s="19"/>
      <c r="H403" s="12"/>
      <c r="I403" s="19"/>
      <c r="J403" s="16"/>
      <c r="K403" s="16"/>
      <c r="L403" s="16"/>
      <c r="M403" s="22"/>
      <c r="N403" s="16"/>
      <c r="O403" s="16"/>
      <c r="P403"/>
    </row>
    <row r="404" spans="2:13" ht="15" customHeight="1" hidden="1">
      <c r="B404" s="16"/>
      <c r="C404" s="16"/>
      <c r="E404" s="12"/>
      <c r="F404" s="12"/>
      <c r="G404" s="12"/>
      <c r="H404" s="12"/>
      <c r="I404" s="12"/>
      <c r="J404" s="12"/>
      <c r="K404" s="12"/>
      <c r="L404" s="16"/>
      <c r="M404" s="22"/>
    </row>
    <row r="405" spans="2:13" ht="18.75" customHeight="1">
      <c r="B405" s="29"/>
      <c r="C405" s="12"/>
      <c r="E405" s="12"/>
      <c r="F405" s="12"/>
      <c r="G405" s="12"/>
      <c r="H405" s="19"/>
      <c r="I405" s="19"/>
      <c r="J405" s="12"/>
      <c r="K405" s="12"/>
      <c r="L405" s="12"/>
      <c r="M405" s="26"/>
    </row>
    <row r="410" spans="1:16" ht="24.75">
      <c r="A410" s="30"/>
      <c r="B410" s="31"/>
      <c r="C410" s="16"/>
      <c r="E410" s="16"/>
      <c r="F410" s="16"/>
      <c r="G410" s="16"/>
      <c r="H410" s="16"/>
      <c r="I410" s="16"/>
      <c r="J410" s="16"/>
      <c r="K410" s="16"/>
      <c r="L410" s="16"/>
      <c r="M410" s="22"/>
      <c r="N410" s="16"/>
      <c r="O410" s="16"/>
      <c r="P410"/>
    </row>
    <row r="411" spans="2:16" ht="6" customHeight="1">
      <c r="B411" s="12"/>
      <c r="C411" s="12"/>
      <c r="E411" s="16"/>
      <c r="F411" s="16"/>
      <c r="G411" s="16"/>
      <c r="H411" s="7"/>
      <c r="I411" s="19"/>
      <c r="J411" s="16"/>
      <c r="K411" s="16"/>
      <c r="L411" s="16"/>
      <c r="M411" s="16"/>
      <c r="N411" s="16"/>
      <c r="O411" s="16"/>
      <c r="P411"/>
    </row>
    <row r="412" ht="12" hidden="1"/>
    <row r="413" ht="12" hidden="1"/>
    <row r="414" spans="1:16" ht="24" customHeight="1">
      <c r="A414"/>
      <c r="B414"/>
      <c r="E414" s="3"/>
      <c r="F414" s="3"/>
      <c r="G414" s="3"/>
      <c r="H414" s="3"/>
      <c r="I414" s="3"/>
      <c r="J414" s="3"/>
      <c r="K414" s="4"/>
      <c r="L414" s="3"/>
      <c r="M414" s="5"/>
      <c r="N414" s="4"/>
      <c r="O414" s="3"/>
      <c r="P414"/>
    </row>
    <row r="415" spans="2:16" ht="21.75" customHeight="1">
      <c r="B415" s="19"/>
      <c r="C415" s="32"/>
      <c r="E415" s="16"/>
      <c r="F415" s="16"/>
      <c r="G415" s="7"/>
      <c r="H415" s="7"/>
      <c r="I415" s="16"/>
      <c r="J415" s="7"/>
      <c r="K415" s="7"/>
      <c r="L415" s="16"/>
      <c r="M415" s="21"/>
      <c r="N415" s="16"/>
      <c r="O415" s="16"/>
      <c r="P415"/>
    </row>
    <row r="416" spans="1:16" ht="22.5" customHeight="1">
      <c r="A416"/>
      <c r="B416" s="16"/>
      <c r="C416" s="20"/>
      <c r="E416" s="16"/>
      <c r="F416" s="16"/>
      <c r="G416" s="7"/>
      <c r="H416" s="19"/>
      <c r="I416" s="7"/>
      <c r="J416" s="16"/>
      <c r="K416" s="19"/>
      <c r="L416" s="16"/>
      <c r="M416" s="21"/>
      <c r="N416" s="16"/>
      <c r="O416" s="16"/>
      <c r="P416"/>
    </row>
    <row r="417" spans="1:16" ht="18" customHeight="1">
      <c r="A417" s="23"/>
      <c r="B417" s="12"/>
      <c r="C417" s="12"/>
      <c r="E417" s="16"/>
      <c r="F417" s="7"/>
      <c r="G417" s="19"/>
      <c r="H417" s="12"/>
      <c r="I417" s="16"/>
      <c r="J417" s="16"/>
      <c r="K417" s="19"/>
      <c r="L417" s="19"/>
      <c r="M417" s="22"/>
      <c r="N417" s="16"/>
      <c r="O417" s="16"/>
      <c r="P417"/>
    </row>
    <row r="418" spans="1:16" ht="15" customHeight="1">
      <c r="A418" s="23"/>
      <c r="B418" s="12"/>
      <c r="C418" s="12"/>
      <c r="E418" s="16"/>
      <c r="F418" s="19"/>
      <c r="G418" s="19"/>
      <c r="H418" s="16"/>
      <c r="I418" s="16"/>
      <c r="J418" s="16"/>
      <c r="K418" s="19"/>
      <c r="L418" s="16"/>
      <c r="M418" s="22"/>
      <c r="N418" s="16"/>
      <c r="O418" s="16"/>
      <c r="P418"/>
    </row>
    <row r="419" spans="2:13" ht="15.75" customHeight="1">
      <c r="B419" s="12"/>
      <c r="C419" s="12"/>
      <c r="E419" s="12"/>
      <c r="F419" s="12"/>
      <c r="G419" s="12"/>
      <c r="H419" s="12"/>
      <c r="I419" s="12"/>
      <c r="J419" s="12"/>
      <c r="K419" s="19"/>
      <c r="L419" s="12"/>
      <c r="M419" s="26"/>
    </row>
    <row r="420" spans="1:13" ht="18.75" customHeight="1">
      <c r="A420"/>
      <c r="B420" s="29"/>
      <c r="C420" s="12"/>
      <c r="E420" s="12"/>
      <c r="F420" s="18"/>
      <c r="G420" s="18"/>
      <c r="H420" s="12"/>
      <c r="I420" s="12"/>
      <c r="J420" s="12"/>
      <c r="K420" s="19"/>
      <c r="L420" s="12"/>
      <c r="M420" s="24"/>
    </row>
  </sheetData>
  <mergeCells count="14">
    <mergeCell ref="M45:T45"/>
    <mergeCell ref="M32:T32"/>
    <mergeCell ref="M33:T33"/>
    <mergeCell ref="B3:O3"/>
    <mergeCell ref="M41:T42"/>
    <mergeCell ref="M31:T31"/>
    <mergeCell ref="M34:T34"/>
    <mergeCell ref="M35:T35"/>
    <mergeCell ref="M40:T40"/>
    <mergeCell ref="M44:T44"/>
    <mergeCell ref="M43:T43"/>
    <mergeCell ref="M36:T36"/>
    <mergeCell ref="B29:B30"/>
    <mergeCell ref="C29:C30"/>
  </mergeCells>
  <printOptions gridLines="1" horizontalCentered="1"/>
  <pageMargins left="0.5" right="0.5" top="0.5" bottom="0" header="0.25" footer="0"/>
  <pageSetup fitToHeight="1" fitToWidth="1" orientation="landscape" scale="60"/>
  <headerFooter alignWithMargins="0">
    <oddHeader>&amp;R&amp;"Times"&amp;I&amp;F
&amp;9(printed &amp;D)</oddHeader>
    <oddFooter>&amp;CPage &amp;P</oddFooter>
  </headerFooter>
  <rowBreaks count="10" manualBreakCount="10">
    <brk id="30" max="20" man="1"/>
    <brk id="42" max="20" man="1"/>
    <brk id="62" max="65535" man="1"/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Hal Hart</cp:lastModifiedBy>
  <cp:lastPrinted>2004-08-05T16:33:42Z</cp:lastPrinted>
  <dcterms:created xsi:type="dcterms:W3CDTF">1999-06-24T06:54:23Z</dcterms:created>
  <dcterms:modified xsi:type="dcterms:W3CDTF">2004-08-12T06:03:42Z</dcterms:modified>
  <cp:category/>
  <cp:version/>
  <cp:contentType/>
  <cp:contentStatus/>
</cp:coreProperties>
</file>